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420" windowHeight="4050" activeTab="0"/>
  </bookViews>
  <sheets>
    <sheet name="исполнение бюджета" sheetId="1" r:id="rId1"/>
  </sheets>
  <definedNames>
    <definedName name="_xlnm.Print_Titles" localSheetId="0">'исполнение бюджета'!$6:$6</definedName>
    <definedName name="_xlnm.Print_Area" localSheetId="0">'исполнение бюджета'!$A$1:$H$84</definedName>
  </definedNames>
  <calcPr fullCalcOnLoad="1"/>
</workbook>
</file>

<file path=xl/sharedStrings.xml><?xml version="1.0" encoding="utf-8"?>
<sst xmlns="http://schemas.openxmlformats.org/spreadsheetml/2006/main" count="204" uniqueCount="164">
  <si>
    <t>ФИЗИЧЕСКАЯ КУЛЬТУРА И СПОРТ</t>
  </si>
  <si>
    <t>1 11 00000 00 0000 000</t>
  </si>
  <si>
    <t xml:space="preserve">1 05 03000 01 0000 110 </t>
  </si>
  <si>
    <t xml:space="preserve">Единый сельскохозяйственный налог </t>
  </si>
  <si>
    <t>1 06 00000 00 0000 000</t>
  </si>
  <si>
    <t>НАЛОГИ НА ИМУЩЕСТВО</t>
  </si>
  <si>
    <t>1 05 00000 00 0000 000</t>
  </si>
  <si>
    <t>НАЛОГИ НА СОВОКУПНЫЙ ДОХОД</t>
  </si>
  <si>
    <t>1 14 00000 00 0000 000</t>
  </si>
  <si>
    <t>Прочие налоги и сборы ( по отмененным местным налогам и сборам)</t>
  </si>
  <si>
    <t>НАЛОГОВЫЕ И НЕНАЛОГОВЫЕ ДОХОДЫ</t>
  </si>
  <si>
    <t>(тыс.руб.)</t>
  </si>
  <si>
    <t>ОБРАЗОВАНИЕ</t>
  </si>
  <si>
    <t>СОЦИАЛЬНАЯ ПОЛИТИКА</t>
  </si>
  <si>
    <t>ВСЕГО РАСХОДОВ:</t>
  </si>
  <si>
    <t>Средне-месячное исполне-ние за 9 месяцев 2007г.</t>
  </si>
  <si>
    <t>Иные межбюджетные трансферты</t>
  </si>
  <si>
    <t>НАЦИОНАЛЬНАЯ БЕЗОПАСНОСТЬ И ПРАВООХРАНИТЕЛЬНАЯ ДЕЯТЕЛЬНОСТЬ</t>
  </si>
  <si>
    <t>НАЦИОНАЛЬНАЯ ЭКОНОМИКА</t>
  </si>
  <si>
    <t>ДОХОДЫ ОТ ПРОДАЖИ МАТЕРИАЛЬНЫХ НЕМАТЕРИАЛЬНЫХ АКТИВОВ</t>
  </si>
  <si>
    <t>1 16 00000 00 0000 000</t>
  </si>
  <si>
    <t>1 13 00000 00 0000 000</t>
  </si>
  <si>
    <t xml:space="preserve">1 05 01000 00 0000 110 </t>
  </si>
  <si>
    <t>Уточненные бюджетные назначения на год *</t>
  </si>
  <si>
    <t xml:space="preserve">        </t>
  </si>
  <si>
    <t>ДОХОДЫ ОТ ИСПОЛЬЗОВАНИЯ ИМУЩЕСТВА, НАХОДЯЩЕГОСЯ В ГОСУДАРСТВЕННОЙ И МУНИЦИПАЛЬНОЙ СОБСТВЕННОСТИ</t>
  </si>
  <si>
    <t>ВСЕГО ДОХОДОВ:</t>
  </si>
  <si>
    <t>Код</t>
  </si>
  <si>
    <t xml:space="preserve">1 01 02000 01 0000 110 </t>
  </si>
  <si>
    <t>Налог на доходы физических лиц</t>
  </si>
  <si>
    <t>000</t>
  </si>
  <si>
    <t>1 09 0700 00 0000 110</t>
  </si>
  <si>
    <t>ЗАДОЛЖЕННОСТЬ И ПЕРЕРАСЧЕТЫ ПО ОТМЕНЕННЫМ НАЛОГАМ, СБОРАМ И ИНЫМ ОБЯЗАТЕЛЬНЫМ ПЛАТЕЖАМ</t>
  </si>
  <si>
    <t>% исполнения к году</t>
  </si>
  <si>
    <t>ШТРАФЫ, САНКЦИИ, ВОЗМЕЩЕНИЕ УЩЕРБА</t>
  </si>
  <si>
    <t>ОБЩЕГОСУДАРСТВЕННЫЕ ВОПРОСЫ</t>
  </si>
  <si>
    <t>1 01 00000 00 0000 000</t>
  </si>
  <si>
    <t>1 17 00000 00 0000 000</t>
  </si>
  <si>
    <t>ПРОЧИЕ НЕНАЛОГОВЫЕ ДОХОДЫ</t>
  </si>
  <si>
    <t>НАЛОГИ НА ПРИБЫЛЬ, ДОХОДЫ</t>
  </si>
  <si>
    <t>Наименование</t>
  </si>
  <si>
    <t>Отклонение                      +,-                       к году</t>
  </si>
  <si>
    <t>БЕЗВОЗМЕЗДНЫЕ ПОСТУПЛЕНИЯ</t>
  </si>
  <si>
    <t>2 00 00000 00 0000 000</t>
  </si>
  <si>
    <t>1 09 00000 00 0000 000</t>
  </si>
  <si>
    <t>Безвозмездные поступления от других бюджетов бюджетной системы Российской Федерации</t>
  </si>
  <si>
    <t>2 02 00000 00 0000 000</t>
  </si>
  <si>
    <t>01 03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</si>
  <si>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</si>
  <si>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01 04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</si>
  <si>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</si>
  <si>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01 11</t>
  </si>
  <si>
    <t>Резервные фонды</t>
  </si>
  <si>
    <t>01 13</t>
  </si>
  <si>
    <t>Другие общегосударственные вопросы</t>
  </si>
  <si>
    <t>01 00</t>
  </si>
  <si>
    <t>03 00</t>
  </si>
  <si>
    <t>03 09</t>
  </si>
  <si>
    <t>Защита населения и территории от чрезвычайных ситуаций природного и техногенного характера, гражданская оборона</t>
  </si>
  <si>
    <t>04 00</t>
  </si>
  <si>
    <t>04 08</t>
  </si>
  <si>
    <t>Транспорт</t>
  </si>
  <si>
    <t>04 09</t>
  </si>
  <si>
    <t>Дорожное хозяйство (дорожные фонды)</t>
  </si>
  <si>
    <t>04 12</t>
  </si>
  <si>
    <t>Другие вопросы в области национальной экономики</t>
  </si>
  <si>
    <t>05 00</t>
  </si>
  <si>
    <t>05 01</t>
  </si>
  <si>
    <t>Жилищное хозяйство</t>
  </si>
  <si>
    <t>05 02</t>
  </si>
  <si>
    <t>Коммунальное хозяйство</t>
  </si>
  <si>
    <t>07 00</t>
  </si>
  <si>
    <t>07 05</t>
  </si>
  <si>
    <t>Профессиональная подготовка, переподготовка и повышение квалификации</t>
  </si>
  <si>
    <t>08 00</t>
  </si>
  <si>
    <t>08 01</t>
  </si>
  <si>
    <t>Культура</t>
  </si>
  <si>
    <t>08 04</t>
  </si>
  <si>
    <t xml:space="preserve">Другие вопросы в области культуры, кинематографии </t>
  </si>
  <si>
    <t>10 00</t>
  </si>
  <si>
    <t>10 03</t>
  </si>
  <si>
    <t>Социальное обеспечение населения</t>
  </si>
  <si>
    <t>11 00</t>
  </si>
  <si>
    <t>11 05</t>
  </si>
  <si>
    <t>Другие вопросы в области физической культуры и спорта</t>
  </si>
  <si>
    <t>14 00</t>
  </si>
  <si>
    <t>14 01</t>
  </si>
  <si>
    <t>Дотации на выравнивание бюджетной обеспеченности субъектов Российской Федерации и муниципальных образований</t>
  </si>
  <si>
    <t>14 03</t>
  </si>
  <si>
    <t>Прочие межбюджетные трансферты бюджетам субъектов Российской Федерации и муниципальных образований общего характера</t>
  </si>
  <si>
    <t xml:space="preserve">Налог, взимаемый в связи с применением упрощенной системы налогообложения </t>
  </si>
  <si>
    <t>ДОХОДЫ ОТ ОКАЗАНИЯ ПЛАТНЫХ УСЛУГ (РАБОТ) И КОМПЕНСАЦИИ ЗАТРАТ ГОСУДАРСТВА</t>
  </si>
  <si>
    <t xml:space="preserve">КУЛЬТУРА, КИНЕМАТОГРАФИЯ </t>
  </si>
  <si>
    <t>13 00</t>
  </si>
  <si>
    <t>ОБСЛУЖИВАНИЕ ГОСУДАРСТВЕННОГО И МУНИЦИПАЛЬНОГО ДОЛГА</t>
  </si>
  <si>
    <t>13 01</t>
  </si>
  <si>
    <t>ПРОФИЦИТ БЮДЖЕТА (со знаком "плюс") ДЕФИЦИТ БЮДЖЕТА (со знаком "минус")</t>
  </si>
  <si>
    <t>11 01</t>
  </si>
  <si>
    <t>Физическая культура</t>
  </si>
  <si>
    <t>1 03 00000 00 0000 000</t>
  </si>
  <si>
    <t xml:space="preserve">Налоги на товары (работы, услуги), реализуемые на территории Российской Федерации </t>
  </si>
  <si>
    <t>1 03 02000 01 0000 110</t>
  </si>
  <si>
    <t>Акцизы по подакцизным товарам (продукции), производимым на территории Российской Федерации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</si>
  <si>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</si>
  <si>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Исполнение бюджета городского поселения "Город Людиново"</t>
  </si>
  <si>
    <t xml:space="preserve">1 06 01000 00 0000 110 </t>
  </si>
  <si>
    <t>Налог на имущество физических лиц</t>
  </si>
  <si>
    <t xml:space="preserve">1 06 06000 00 0000 110 </t>
  </si>
  <si>
    <t>Земельный налог</t>
  </si>
  <si>
    <t>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</si>
  <si>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</si>
  <si>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1 11 05035 13 0000 120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</si>
  <si>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</si>
  <si>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1 11 05075 13 0000 120</t>
  </si>
  <si>
    <t>Доходы от сдачи в аренду имущества, составляющего казну городских поселений (за исключением земельных участков)</t>
  </si>
  <si>
    <t>1 11 09035 13 0000 120</t>
  </si>
  <si>
    <t>Доходы от эксплуатации и использования имущества автомобильных дорог, находящихся в собственности городских поселений</t>
  </si>
  <si>
    <t>1 13 01995 13 0000 130</t>
  </si>
  <si>
    <t>Прочие доходы от оказания платных услуг (работ) получателями средств бюджетов городских поселений</t>
  </si>
  <si>
    <t>1 13 02995 13 0000 130</t>
  </si>
  <si>
    <t>Прочие доходы от компенсации затрат бюджетов городских поселений</t>
  </si>
  <si>
    <t>1 13 02965 13 0000 130</t>
  </si>
  <si>
    <t>Доходы, поступающие в порядке возмещения расходов, понесенных в связи с эксплуатацией имущества городских поселений</t>
  </si>
  <si>
    <t>1 14 02052 13 0000 410</t>
  </si>
  <si>
    <t xml:space="preserve">Доходы от реализации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 </t>
  </si>
  <si>
    <t>1 14 02053 13 0000 410</t>
  </si>
  <si>
    <t>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</si>
  <si>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</si>
  <si>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АДМИНИСТРАТИВНЫЕПЛАТЕЖИ И СБОРЫ</t>
  </si>
  <si>
    <t>1 15 00000 00 0000 000</t>
  </si>
  <si>
    <t>1 15 02050 13 0000 140</t>
  </si>
  <si>
    <t>Платежи, взимаемые органами местного самоуправления (организациями) городских поселений за выполнение определенных функций</t>
  </si>
  <si>
    <t>1 16 51040 02 0000 140</t>
  </si>
  <si>
    <t xml:space="preserve"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 </t>
  </si>
  <si>
    <t>1 16 90050 13 0000 140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</si>
  <si>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</si>
  <si>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1 17 01050 13 0000 180</t>
  </si>
  <si>
    <t>Невыясненные поступления, зачисляемые в бюджеты городских поселений</t>
  </si>
  <si>
    <t>1 17 05050 13 0000 180</t>
  </si>
  <si>
    <t>Прочие неналоговые доходы бюджетов городских поселений</t>
  </si>
  <si>
    <t>2 07 05000 13 0000 180</t>
  </si>
  <si>
    <t>Прочие безвозмездные поступления в бюджеты городских поселений</t>
  </si>
  <si>
    <t>01 07</t>
  </si>
  <si>
    <t>Обеспечение проведения выборов и референдумов</t>
  </si>
  <si>
    <t>04 07</t>
  </si>
  <si>
    <t>Лесное хозяйство</t>
  </si>
  <si>
    <t>05 03</t>
  </si>
  <si>
    <t>Благоустройство</t>
  </si>
  <si>
    <t>05 05</t>
  </si>
  <si>
    <t>Другие вопросы в области жилищно-коммунального хозяйства</t>
  </si>
  <si>
    <t>Обслуживание государственного внутреннего и муниципального долга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</si>
  <si>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 </t>
  </si>
  <si>
    <t>1 11 05025 13 0000 120</t>
  </si>
  <si>
    <t>2 02 10000 00 0000 151</t>
  </si>
  <si>
    <t>2 02 20000 00 0000 151</t>
  </si>
  <si>
    <t>2 02 40000 00 0000 151</t>
  </si>
  <si>
    <t>на 01.04.2018 года</t>
  </si>
  <si>
    <t>Исполнение на 01.04.2018 г.</t>
  </si>
  <si>
    <t xml:space="preserve"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</t>
  </si>
  <si>
    <t xml:space="preserve">Дотации бюджетам бюджетной системы Российской Федерации </t>
  </si>
  <si>
    <t>Субсидии бюджетам бюджетной системы Российской Федерации (межбюджетные субсидии)</t>
  </si>
  <si>
    <t>2 19 00000 13 0000 151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</si>
  <si>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</si>
  <si>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ЖИЛИЩНО-КОММУНАЛЬНОЕ ХОЗЯЙСТВО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</si>
</sst>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00000"/>
    <numFmt numFmtId="170" formatCode="0.000000000"/>
    <numFmt numFmtId="171" formatCode="0.00000000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#,##0.0"/>
    <numFmt numFmtId="178" formatCode="#,##0_ ;\-#,##0\ "/>
    <numFmt numFmtId="179" formatCode="#,##0.0_ ;\-#,##0.0\ "/>
  </numFmts>
  <fonts count="40">
    <font>
      <sz val="10"/>
      <name val="Arial Cyr"/>
      <family val="0"/>
    </font>
    <font>
      <b/>
      <sz val="14"/>
      <name val="Arial Cyr"/>
      <family val="2"/>
    </font>
    <font>
      <b/>
      <sz val="10"/>
      <name val="Arial Cyr"/>
      <family val="0"/>
    </font>
    <font>
      <sz val="12"/>
      <name val="Arial Cyr"/>
      <family val="0"/>
    </font>
    <font>
      <b/>
      <sz val="12"/>
      <color indexed="24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8"/>
      <name val="Arial Cyr"/>
      <family val="0"/>
    </font>
    <font>
      <sz val="11"/>
      <name val="Arial Cyr"/>
      <family val="0"/>
    </font>
    <font>
      <sz val="12"/>
      <color indexed="32"/>
      <name val="Arial Cyr"/>
      <family val="2"/>
    </font>
    <font>
      <b/>
      <sz val="12"/>
      <color indexed="32"/>
      <name val="Arial Cyr"/>
      <family val="2"/>
    </font>
    <font>
      <sz val="11"/>
      <name val="Times New Roman"/>
      <family val="1"/>
    </font>
    <font>
      <sz val="16"/>
      <name val="Arial Cyr"/>
      <family val="0"/>
    </font>
    <font>
      <sz val="16"/>
      <name val="Times New Roman"/>
      <family val="1"/>
    </font>
    <font>
      <b/>
      <sz val="16"/>
      <name val="Times New Roman"/>
      <family val="1"/>
    </font>
    <font>
      <b/>
      <sz val="16"/>
      <name val="Arial Cyr"/>
      <family val="0"/>
    </font>
    <font>
      <i/>
      <sz val="14"/>
      <name val="Times New Roman"/>
      <family val="1"/>
    </font>
    <font>
      <sz val="12"/>
      <color indexed="8"/>
      <name val="Times New Roman"/>
      <family val="1"/>
    </font>
    <font>
      <b/>
      <i/>
      <u val="single"/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6"/>
      <name val="Times New Roman Cyr"/>
      <family val="1"/>
    </font>
    <font>
      <b/>
      <sz val="16"/>
      <name val="Times New Roman Cyr"/>
      <family val="0"/>
    </font>
    <font>
      <b/>
      <sz val="18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6" fillId="7" borderId="1" applyNumberFormat="0" applyAlignment="0" applyProtection="0"/>
    <xf numFmtId="0" fontId="27" fillId="20" borderId="2" applyNumberFormat="0" applyAlignment="0" applyProtection="0"/>
    <xf numFmtId="0" fontId="28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168" fontId="10" fillId="0" borderId="6">
      <alignment wrapText="1"/>
      <protection/>
    </xf>
    <xf numFmtId="168" fontId="9" fillId="0" borderId="7" applyBorder="0">
      <alignment wrapText="1"/>
      <protection/>
    </xf>
    <xf numFmtId="0" fontId="7" fillId="0" borderId="8" applyNumberFormat="0" applyFill="0" applyAlignment="0" applyProtection="0"/>
    <xf numFmtId="0" fontId="32" fillId="21" borderId="9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10" applyNumberFormat="0" applyFont="0" applyAlignment="0" applyProtection="0"/>
    <xf numFmtId="9" fontId="0" fillId="0" borderId="0" applyFont="0" applyFill="0" applyBorder="0" applyAlignment="0" applyProtection="0"/>
    <xf numFmtId="0" fontId="37" fillId="0" borderId="11" applyNumberFormat="0" applyFill="0" applyAlignment="0" applyProtection="0"/>
    <xf numFmtId="1" fontId="4" fillId="0" borderId="0">
      <alignment/>
      <protection/>
    </xf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186">
    <xf numFmtId="0" fontId="0" fillId="0" borderId="0" xfId="0" applyAlignment="1">
      <alignment/>
    </xf>
    <xf numFmtId="0" fontId="1" fillId="0" borderId="12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Border="1" applyAlignment="1">
      <alignment vertical="center"/>
    </xf>
    <xf numFmtId="0" fontId="7" fillId="0" borderId="13" xfId="0" applyFont="1" applyBorder="1" applyAlignment="1">
      <alignment horizontal="left" vertical="center" wrapText="1"/>
    </xf>
    <xf numFmtId="0" fontId="0" fillId="0" borderId="13" xfId="0" applyBorder="1" applyAlignment="1">
      <alignment vertical="center"/>
    </xf>
    <xf numFmtId="0" fontId="0" fillId="0" borderId="13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4" xfId="0" applyFont="1" applyBorder="1" applyAlignment="1">
      <alignment vertical="center" wrapText="1"/>
    </xf>
    <xf numFmtId="0" fontId="0" fillId="0" borderId="14" xfId="0" applyBorder="1" applyAlignment="1">
      <alignment vertical="center"/>
    </xf>
    <xf numFmtId="0" fontId="0" fillId="0" borderId="14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49" fontId="8" fillId="0" borderId="0" xfId="0" applyNumberFormat="1" applyFont="1" applyAlignment="1">
      <alignment vertical="center"/>
    </xf>
    <xf numFmtId="49" fontId="3" fillId="0" borderId="0" xfId="0" applyNumberFormat="1" applyFont="1" applyAlignment="1">
      <alignment vertical="center"/>
    </xf>
    <xf numFmtId="1" fontId="2" fillId="0" borderId="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168" fontId="0" fillId="0" borderId="0" xfId="0" applyNumberFormat="1" applyBorder="1" applyAlignment="1">
      <alignment vertical="center"/>
    </xf>
    <xf numFmtId="168" fontId="2" fillId="0" borderId="0" xfId="0" applyNumberFormat="1" applyFont="1" applyBorder="1" applyAlignment="1">
      <alignment vertical="center"/>
    </xf>
    <xf numFmtId="1" fontId="0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49" fontId="12" fillId="0" borderId="0" xfId="0" applyNumberFormat="1" applyFont="1" applyAlignment="1">
      <alignment vertical="center"/>
    </xf>
    <xf numFmtId="0" fontId="15" fillId="0" borderId="0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16" fillId="0" borderId="0" xfId="0" applyFont="1" applyAlignment="1">
      <alignment horizontal="right" vertical="center"/>
    </xf>
    <xf numFmtId="0" fontId="18" fillId="0" borderId="13" xfId="0" applyFont="1" applyBorder="1" applyAlignment="1">
      <alignment vertical="center" wrapText="1"/>
    </xf>
    <xf numFmtId="0" fontId="18" fillId="0" borderId="15" xfId="0" applyFont="1" applyBorder="1" applyAlignment="1">
      <alignment vertical="center" wrapText="1"/>
    </xf>
    <xf numFmtId="0" fontId="19" fillId="0" borderId="13" xfId="0" applyFont="1" applyBorder="1" applyAlignment="1">
      <alignment horizontal="left" vertical="center" wrapText="1"/>
    </xf>
    <xf numFmtId="49" fontId="19" fillId="0" borderId="13" xfId="0" applyNumberFormat="1" applyFont="1" applyBorder="1" applyAlignment="1">
      <alignment horizontal="right" vertical="center" wrapText="1"/>
    </xf>
    <xf numFmtId="0" fontId="19" fillId="0" borderId="16" xfId="0" applyFont="1" applyBorder="1" applyAlignment="1">
      <alignment horizontal="left" vertical="center" wrapText="1"/>
    </xf>
    <xf numFmtId="0" fontId="19" fillId="0" borderId="17" xfId="0" applyFont="1" applyBorder="1" applyAlignment="1">
      <alignment horizontal="left" vertical="center" wrapText="1"/>
    </xf>
    <xf numFmtId="178" fontId="14" fillId="0" borderId="17" xfId="0" applyNumberFormat="1" applyFont="1" applyBorder="1" applyAlignment="1">
      <alignment horizontal="right" vertical="center"/>
    </xf>
    <xf numFmtId="178" fontId="13" fillId="0" borderId="17" xfId="0" applyNumberFormat="1" applyFont="1" applyBorder="1" applyAlignment="1">
      <alignment horizontal="right" vertical="center"/>
    </xf>
    <xf numFmtId="49" fontId="20" fillId="0" borderId="13" xfId="0" applyNumberFormat="1" applyFont="1" applyBorder="1" applyAlignment="1">
      <alignment horizontal="right" vertical="center" wrapText="1"/>
    </xf>
    <xf numFmtId="0" fontId="20" fillId="0" borderId="16" xfId="0" applyFont="1" applyBorder="1" applyAlignment="1">
      <alignment horizontal="left" vertical="center" wrapText="1"/>
    </xf>
    <xf numFmtId="0" fontId="20" fillId="0" borderId="18" xfId="0" applyFont="1" applyBorder="1" applyAlignment="1">
      <alignment horizontal="left" vertical="center" wrapText="1"/>
    </xf>
    <xf numFmtId="49" fontId="20" fillId="0" borderId="13" xfId="0" applyNumberFormat="1" applyFont="1" applyBorder="1" applyAlignment="1">
      <alignment horizontal="center" vertical="center" wrapText="1"/>
    </xf>
    <xf numFmtId="49" fontId="20" fillId="0" borderId="12" xfId="0" applyNumberFormat="1" applyFont="1" applyBorder="1" applyAlignment="1">
      <alignment horizontal="center" vertical="center" wrapText="1"/>
    </xf>
    <xf numFmtId="49" fontId="20" fillId="0" borderId="19" xfId="0" applyNumberFormat="1" applyFont="1" applyBorder="1" applyAlignment="1">
      <alignment horizontal="right" vertical="center" wrapText="1"/>
    </xf>
    <xf numFmtId="49" fontId="19" fillId="0" borderId="13" xfId="0" applyNumberFormat="1" applyFont="1" applyBorder="1" applyAlignment="1">
      <alignment horizontal="right" vertical="center" wrapText="1"/>
    </xf>
    <xf numFmtId="0" fontId="19" fillId="0" borderId="17" xfId="0" applyFont="1" applyBorder="1" applyAlignment="1">
      <alignment horizontal="left" vertical="center" wrapText="1"/>
    </xf>
    <xf numFmtId="0" fontId="20" fillId="0" borderId="17" xfId="0" applyFont="1" applyBorder="1" applyAlignment="1">
      <alignment horizontal="left" vertical="center" wrapText="1"/>
    </xf>
    <xf numFmtId="49" fontId="19" fillId="0" borderId="19" xfId="0" applyNumberFormat="1" applyFont="1" applyBorder="1" applyAlignment="1">
      <alignment horizontal="right" vertical="center" wrapText="1"/>
    </xf>
    <xf numFmtId="168" fontId="21" fillId="0" borderId="13" xfId="49" applyFont="1" applyFill="1" applyBorder="1" applyAlignment="1">
      <alignment horizontal="left" vertical="center" wrapText="1"/>
      <protection/>
    </xf>
    <xf numFmtId="49" fontId="20" fillId="0" borderId="13" xfId="0" applyNumberFormat="1" applyFont="1" applyFill="1" applyBorder="1" applyAlignment="1">
      <alignment horizontal="right" vertical="center" wrapText="1"/>
    </xf>
    <xf numFmtId="178" fontId="13" fillId="0" borderId="17" xfId="0" applyNumberFormat="1" applyFont="1" applyFill="1" applyBorder="1" applyAlignment="1">
      <alignment horizontal="right" vertical="center"/>
    </xf>
    <xf numFmtId="49" fontId="19" fillId="0" borderId="13" xfId="0" applyNumberFormat="1" applyFont="1" applyFill="1" applyBorder="1" applyAlignment="1">
      <alignment horizontal="right" vertical="center" wrapText="1"/>
    </xf>
    <xf numFmtId="0" fontId="19" fillId="0" borderId="16" xfId="0" applyFont="1" applyFill="1" applyBorder="1" applyAlignment="1">
      <alignment horizontal="left" vertical="center" wrapText="1"/>
    </xf>
    <xf numFmtId="0" fontId="19" fillId="0" borderId="20" xfId="0" applyFont="1" applyFill="1" applyBorder="1" applyAlignment="1">
      <alignment horizontal="left" vertical="center" wrapText="1"/>
    </xf>
    <xf numFmtId="178" fontId="14" fillId="0" borderId="17" xfId="0" applyNumberFormat="1" applyFont="1" applyFill="1" applyBorder="1" applyAlignment="1">
      <alignment horizontal="right" vertical="center"/>
    </xf>
    <xf numFmtId="49" fontId="19" fillId="0" borderId="19" xfId="0" applyNumberFormat="1" applyFont="1" applyFill="1" applyBorder="1" applyAlignment="1">
      <alignment horizontal="right" vertical="center" wrapText="1"/>
    </xf>
    <xf numFmtId="49" fontId="19" fillId="0" borderId="14" xfId="0" applyNumberFormat="1" applyFont="1" applyFill="1" applyBorder="1" applyAlignment="1">
      <alignment horizontal="right" vertical="center" wrapText="1"/>
    </xf>
    <xf numFmtId="0" fontId="19" fillId="0" borderId="16" xfId="0" applyFont="1" applyFill="1" applyBorder="1" applyAlignment="1">
      <alignment horizontal="left" vertical="center" wrapText="1"/>
    </xf>
    <xf numFmtId="49" fontId="12" fillId="0" borderId="13" xfId="0" applyNumberFormat="1" applyFont="1" applyBorder="1" applyAlignment="1">
      <alignment vertical="center"/>
    </xf>
    <xf numFmtId="49" fontId="15" fillId="0" borderId="13" xfId="0" applyNumberFormat="1" applyFont="1" applyBorder="1" applyAlignment="1">
      <alignment vertical="center"/>
    </xf>
    <xf numFmtId="49" fontId="13" fillId="0" borderId="13" xfId="0" applyNumberFormat="1" applyFont="1" applyBorder="1" applyAlignment="1">
      <alignment vertical="center"/>
    </xf>
    <xf numFmtId="49" fontId="13" fillId="0" borderId="13" xfId="0" applyNumberFormat="1" applyFont="1" applyFill="1" applyBorder="1" applyAlignment="1">
      <alignment vertical="center"/>
    </xf>
    <xf numFmtId="49" fontId="13" fillId="0" borderId="19" xfId="0" applyNumberFormat="1" applyFont="1" applyFill="1" applyBorder="1" applyAlignment="1">
      <alignment vertical="center"/>
    </xf>
    <xf numFmtId="49" fontId="13" fillId="0" borderId="19" xfId="0" applyNumberFormat="1" applyFont="1" applyBorder="1" applyAlignment="1">
      <alignment vertical="center"/>
    </xf>
    <xf numFmtId="0" fontId="22" fillId="0" borderId="16" xfId="0" applyFont="1" applyFill="1" applyBorder="1" applyAlignment="1">
      <alignment vertical="center" wrapText="1"/>
    </xf>
    <xf numFmtId="178" fontId="12" fillId="0" borderId="0" xfId="0" applyNumberFormat="1" applyFont="1" applyAlignment="1">
      <alignment vertical="center"/>
    </xf>
    <xf numFmtId="178" fontId="12" fillId="0" borderId="0" xfId="0" applyNumberFormat="1" applyFont="1" applyAlignment="1">
      <alignment horizontal="center" vertical="center"/>
    </xf>
    <xf numFmtId="0" fontId="13" fillId="0" borderId="21" xfId="0" applyFont="1" applyBorder="1" applyAlignment="1">
      <alignment horizontal="left" vertical="center" wrapText="1"/>
    </xf>
    <xf numFmtId="49" fontId="14" fillId="0" borderId="13" xfId="0" applyNumberFormat="1" applyFont="1" applyBorder="1" applyAlignment="1">
      <alignment horizontal="left" vertical="center"/>
    </xf>
    <xf numFmtId="0" fontId="22" fillId="0" borderId="17" xfId="0" applyFont="1" applyFill="1" applyBorder="1" applyAlignment="1" applyProtection="1">
      <alignment horizontal="left" vertical="center"/>
      <protection locked="0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168" fontId="0" fillId="0" borderId="0" xfId="0" applyNumberFormat="1" applyBorder="1" applyAlignment="1">
      <alignment horizontal="left" vertical="center"/>
    </xf>
    <xf numFmtId="0" fontId="0" fillId="0" borderId="0" xfId="0" applyAlignment="1">
      <alignment horizontal="left" vertical="center"/>
    </xf>
    <xf numFmtId="179" fontId="14" fillId="0" borderId="17" xfId="0" applyNumberFormat="1" applyFont="1" applyBorder="1" applyAlignment="1">
      <alignment horizontal="right" vertical="center"/>
    </xf>
    <xf numFmtId="179" fontId="13" fillId="0" borderId="17" xfId="0" applyNumberFormat="1" applyFont="1" applyBorder="1" applyAlignment="1">
      <alignment horizontal="right" vertical="center"/>
    </xf>
    <xf numFmtId="0" fontId="13" fillId="0" borderId="17" xfId="0" applyFont="1" applyBorder="1" applyAlignment="1">
      <alignment vertical="center" wrapText="1"/>
    </xf>
    <xf numFmtId="49" fontId="22" fillId="0" borderId="17" xfId="61" applyNumberFormat="1" applyFont="1" applyFill="1" applyBorder="1" applyAlignment="1">
      <alignment vertical="center" wrapText="1"/>
      <protection/>
    </xf>
    <xf numFmtId="0" fontId="13" fillId="0" borderId="0" xfId="0" applyFont="1" applyAlignment="1">
      <alignment vertical="center"/>
    </xf>
    <xf numFmtId="0" fontId="21" fillId="0" borderId="17" xfId="0" applyFont="1" applyBorder="1" applyAlignment="1">
      <alignment vertical="center" wrapText="1"/>
    </xf>
    <xf numFmtId="0" fontId="22" fillId="24" borderId="16" xfId="0" applyFont="1" applyFill="1" applyBorder="1" applyAlignment="1">
      <alignment vertical="center" wrapText="1"/>
    </xf>
    <xf numFmtId="0" fontId="13" fillId="0" borderId="13" xfId="0" applyFont="1" applyBorder="1" applyAlignment="1">
      <alignment vertical="center"/>
    </xf>
    <xf numFmtId="0" fontId="13" fillId="0" borderId="14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4" fillId="24" borderId="16" xfId="0" applyFont="1" applyFill="1" applyBorder="1" applyAlignment="1">
      <alignment vertical="center" wrapText="1"/>
    </xf>
    <xf numFmtId="49" fontId="14" fillId="0" borderId="13" xfId="0" applyNumberFormat="1" applyFont="1" applyBorder="1" applyAlignment="1">
      <alignment vertical="center"/>
    </xf>
    <xf numFmtId="0" fontId="22" fillId="24" borderId="16" xfId="0" applyFont="1" applyFill="1" applyBorder="1" applyAlignment="1">
      <alignment vertical="center" wrapText="1"/>
    </xf>
    <xf numFmtId="0" fontId="14" fillId="0" borderId="13" xfId="0" applyFont="1" applyBorder="1" applyAlignment="1">
      <alignment vertical="center"/>
    </xf>
    <xf numFmtId="0" fontId="14" fillId="0" borderId="14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21" fillId="0" borderId="16" xfId="0" applyFont="1" applyBorder="1" applyAlignment="1">
      <alignment horizontal="center" vertical="center"/>
    </xf>
    <xf numFmtId="0" fontId="13" fillId="0" borderId="16" xfId="0" applyFont="1" applyBorder="1" applyAlignment="1">
      <alignment vertical="center" wrapText="1"/>
    </xf>
    <xf numFmtId="0" fontId="20" fillId="0" borderId="17" xfId="0" applyFont="1" applyFill="1" applyBorder="1" applyAlignment="1">
      <alignment vertical="center" wrapText="1"/>
    </xf>
    <xf numFmtId="178" fontId="13" fillId="0" borderId="17" xfId="63" applyNumberFormat="1" applyFont="1" applyFill="1" applyBorder="1" applyAlignment="1">
      <alignment horizontal="right" vertical="center"/>
    </xf>
    <xf numFmtId="49" fontId="20" fillId="0" borderId="19" xfId="0" applyNumberFormat="1" applyFont="1" applyFill="1" applyBorder="1" applyAlignment="1">
      <alignment horizontal="right" vertical="center" wrapText="1"/>
    </xf>
    <xf numFmtId="0" fontId="14" fillId="24" borderId="17" xfId="0" applyFont="1" applyFill="1" applyBorder="1" applyAlignment="1">
      <alignment vertical="center" wrapText="1"/>
    </xf>
    <xf numFmtId="178" fontId="14" fillId="0" borderId="17" xfId="63" applyNumberFormat="1" applyFont="1" applyBorder="1" applyAlignment="1">
      <alignment horizontal="right" vertical="center"/>
    </xf>
    <xf numFmtId="0" fontId="14" fillId="0" borderId="15" xfId="0" applyFont="1" applyBorder="1" applyAlignment="1">
      <alignment vertical="center" wrapText="1"/>
    </xf>
    <xf numFmtId="0" fontId="21" fillId="0" borderId="18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top" wrapText="1"/>
    </xf>
    <xf numFmtId="0" fontId="11" fillId="0" borderId="17" xfId="0" applyFont="1" applyBorder="1" applyAlignment="1" applyProtection="1">
      <alignment horizontal="center" vertical="top" wrapText="1"/>
      <protection locked="0"/>
    </xf>
    <xf numFmtId="168" fontId="22" fillId="0" borderId="17" xfId="50" applyFont="1" applyFill="1" applyBorder="1" applyAlignment="1">
      <alignment vertical="center" wrapText="1"/>
      <protection/>
    </xf>
    <xf numFmtId="168" fontId="21" fillId="0" borderId="17" xfId="50" applyFont="1" applyFill="1" applyBorder="1" applyAlignment="1">
      <alignment vertical="center" wrapText="1"/>
      <protection/>
    </xf>
    <xf numFmtId="49" fontId="13" fillId="0" borderId="17" xfId="0" applyNumberFormat="1" applyFont="1" applyBorder="1" applyAlignment="1">
      <alignment vertical="center" wrapText="1"/>
    </xf>
    <xf numFmtId="0" fontId="21" fillId="0" borderId="17" xfId="0" applyFont="1" applyFill="1" applyBorder="1" applyAlignment="1" applyProtection="1">
      <alignment vertical="center" wrapText="1"/>
      <protection locked="0"/>
    </xf>
    <xf numFmtId="0" fontId="21" fillId="0" borderId="17" xfId="0" applyFont="1" applyFill="1" applyBorder="1" applyAlignment="1" applyProtection="1">
      <alignment horizontal="left" vertical="center" wrapText="1"/>
      <protection locked="0"/>
    </xf>
    <xf numFmtId="0" fontId="21" fillId="0" borderId="21" xfId="0" applyFont="1" applyFill="1" applyBorder="1" applyAlignment="1" applyProtection="1">
      <alignment vertical="center" wrapText="1"/>
      <protection locked="0"/>
    </xf>
    <xf numFmtId="0" fontId="14" fillId="0" borderId="21" xfId="0" applyNumberFormat="1" applyFont="1" applyFill="1" applyBorder="1" applyAlignment="1" applyProtection="1">
      <alignment horizontal="left" vertical="center"/>
      <protection locked="0"/>
    </xf>
    <xf numFmtId="178" fontId="19" fillId="0" borderId="17" xfId="0" applyNumberFormat="1" applyFont="1" applyBorder="1" applyAlignment="1">
      <alignment horizontal="right" vertical="center"/>
    </xf>
    <xf numFmtId="179" fontId="19" fillId="0" borderId="17" xfId="0" applyNumberFormat="1" applyFont="1" applyBorder="1" applyAlignment="1">
      <alignment horizontal="right" vertical="center"/>
    </xf>
    <xf numFmtId="179" fontId="19" fillId="0" borderId="17" xfId="0" applyNumberFormat="1" applyFont="1" applyBorder="1" applyAlignment="1">
      <alignment horizontal="right" vertical="center"/>
    </xf>
    <xf numFmtId="179" fontId="20" fillId="0" borderId="17" xfId="0" applyNumberFormat="1" applyFont="1" applyBorder="1" applyAlignment="1">
      <alignment horizontal="right" vertical="center"/>
    </xf>
    <xf numFmtId="178" fontId="14" fillId="0" borderId="17" xfId="0" applyNumberFormat="1" applyFont="1" applyFill="1" applyBorder="1" applyAlignment="1" applyProtection="1">
      <alignment horizontal="right" vertical="center"/>
      <protection locked="0"/>
    </xf>
    <xf numFmtId="179" fontId="14" fillId="0" borderId="17" xfId="0" applyNumberFormat="1" applyFont="1" applyFill="1" applyBorder="1" applyAlignment="1" applyProtection="1">
      <alignment horizontal="right" vertical="center"/>
      <protection locked="0"/>
    </xf>
    <xf numFmtId="178" fontId="13" fillId="0" borderId="17" xfId="0" applyNumberFormat="1" applyFont="1" applyFill="1" applyBorder="1" applyAlignment="1" applyProtection="1">
      <alignment horizontal="right" vertical="center"/>
      <protection locked="0"/>
    </xf>
    <xf numFmtId="179" fontId="13" fillId="0" borderId="17" xfId="0" applyNumberFormat="1" applyFont="1" applyFill="1" applyBorder="1" applyAlignment="1" applyProtection="1">
      <alignment horizontal="right" vertical="center"/>
      <protection locked="0"/>
    </xf>
    <xf numFmtId="178" fontId="14" fillId="0" borderId="17" xfId="0" applyNumberFormat="1" applyFont="1" applyFill="1" applyBorder="1" applyAlignment="1" applyProtection="1">
      <alignment horizontal="right" vertical="center"/>
      <protection/>
    </xf>
    <xf numFmtId="178" fontId="22" fillId="0" borderId="17" xfId="0" applyNumberFormat="1" applyFont="1" applyBorder="1" applyAlignment="1">
      <alignment horizontal="right" vertical="center"/>
    </xf>
    <xf numFmtId="178" fontId="21" fillId="0" borderId="17" xfId="0" applyNumberFormat="1" applyFont="1" applyBorder="1" applyAlignment="1">
      <alignment horizontal="right" vertical="center"/>
    </xf>
    <xf numFmtId="178" fontId="19" fillId="0" borderId="17" xfId="61" applyNumberFormat="1" applyFont="1" applyBorder="1" applyAlignment="1">
      <alignment horizontal="right" vertical="center"/>
      <protection/>
    </xf>
    <xf numFmtId="178" fontId="22" fillId="0" borderId="17" xfId="0" applyNumberFormat="1" applyFont="1" applyFill="1" applyBorder="1" applyAlignment="1">
      <alignment horizontal="right" vertical="center"/>
    </xf>
    <xf numFmtId="178" fontId="12" fillId="0" borderId="17" xfId="0" applyNumberFormat="1" applyFont="1" applyBorder="1" applyAlignment="1">
      <alignment horizontal="right" vertical="center"/>
    </xf>
    <xf numFmtId="168" fontId="21" fillId="0" borderId="16" xfId="49" applyFont="1" applyFill="1" applyBorder="1" applyAlignment="1">
      <alignment vertical="center" wrapText="1"/>
      <protection/>
    </xf>
    <xf numFmtId="49" fontId="14" fillId="0" borderId="16" xfId="0" applyNumberFormat="1" applyFont="1" applyBorder="1" applyAlignment="1">
      <alignment horizontal="center" vertical="center"/>
    </xf>
    <xf numFmtId="49" fontId="19" fillId="0" borderId="15" xfId="0" applyNumberFormat="1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49" fontId="20" fillId="0" borderId="22" xfId="0" applyNumberFormat="1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49" fontId="20" fillId="0" borderId="15" xfId="0" applyNumberFormat="1" applyFont="1" applyBorder="1" applyAlignment="1">
      <alignment horizontal="center" vertical="center" wrapText="1"/>
    </xf>
    <xf numFmtId="49" fontId="19" fillId="0" borderId="12" xfId="0" applyNumberFormat="1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49" fontId="19" fillId="0" borderId="15" xfId="0" applyNumberFormat="1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49" fontId="20" fillId="0" borderId="15" xfId="0" applyNumberFormat="1" applyFont="1" applyFill="1" applyBorder="1" applyAlignment="1">
      <alignment horizontal="center" vertical="center" wrapText="1"/>
    </xf>
    <xf numFmtId="49" fontId="20" fillId="0" borderId="22" xfId="0" applyNumberFormat="1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 wrapText="1"/>
    </xf>
    <xf numFmtId="49" fontId="20" fillId="0" borderId="0" xfId="0" applyNumberFormat="1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49" fontId="19" fillId="0" borderId="0" xfId="0" applyNumberFormat="1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49" fontId="15" fillId="0" borderId="0" xfId="0" applyNumberFormat="1" applyFont="1" applyBorder="1" applyAlignment="1">
      <alignment horizontal="center" vertical="center"/>
    </xf>
    <xf numFmtId="49" fontId="13" fillId="0" borderId="16" xfId="0" applyNumberFormat="1" applyFont="1" applyBorder="1" applyAlignment="1">
      <alignment horizontal="center" vertical="center"/>
    </xf>
    <xf numFmtId="49" fontId="15" fillId="0" borderId="15" xfId="0" applyNumberFormat="1" applyFont="1" applyBorder="1" applyAlignment="1">
      <alignment horizontal="center" vertical="center"/>
    </xf>
    <xf numFmtId="49" fontId="12" fillId="0" borderId="15" xfId="0" applyNumberFormat="1" applyFont="1" applyBorder="1" applyAlignment="1">
      <alignment horizontal="center" vertical="center"/>
    </xf>
    <xf numFmtId="49" fontId="13" fillId="0" borderId="18" xfId="0" applyNumberFormat="1" applyFont="1" applyBorder="1" applyAlignment="1">
      <alignment horizontal="center" vertical="center"/>
    </xf>
    <xf numFmtId="49" fontId="12" fillId="0" borderId="15" xfId="0" applyNumberFormat="1" applyFont="1" applyFill="1" applyBorder="1" applyAlignment="1">
      <alignment horizontal="center" vertical="center"/>
    </xf>
    <xf numFmtId="49" fontId="13" fillId="0" borderId="16" xfId="0" applyNumberFormat="1" applyFont="1" applyFill="1" applyBorder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/>
    </xf>
    <xf numFmtId="49" fontId="12" fillId="0" borderId="16" xfId="0" applyNumberFormat="1" applyFont="1" applyBorder="1" applyAlignment="1">
      <alignment horizontal="center" vertical="center"/>
    </xf>
    <xf numFmtId="49" fontId="13" fillId="0" borderId="13" xfId="0" applyNumberFormat="1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49" fontId="14" fillId="0" borderId="15" xfId="0" applyNumberFormat="1" applyFont="1" applyBorder="1" applyAlignment="1">
      <alignment horizontal="center" vertical="center"/>
    </xf>
    <xf numFmtId="49" fontId="14" fillId="0" borderId="16" xfId="0" applyNumberFormat="1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3" fillId="0" borderId="0" xfId="0" applyNumberFormat="1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top" wrapText="1"/>
    </xf>
    <xf numFmtId="0" fontId="17" fillId="0" borderId="15" xfId="0" applyFont="1" applyBorder="1" applyAlignment="1">
      <alignment horizontal="center" vertical="top" wrapText="1"/>
    </xf>
    <xf numFmtId="0" fontId="17" fillId="0" borderId="16" xfId="0" applyFont="1" applyBorder="1" applyAlignment="1">
      <alignment horizontal="center"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Г1" xfId="49"/>
    <cellStyle name="ЗГ2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0"/>
  <sheetViews>
    <sheetView tabSelected="1" view="pageBreakPreview" zoomScale="75" zoomScaleNormal="75" zoomScaleSheetLayoutView="75" zoomScalePageLayoutView="0" workbookViewId="0" topLeftCell="A1">
      <selection activeCell="A1" sqref="A1:IV16384"/>
    </sheetView>
  </sheetViews>
  <sheetFormatPr defaultColWidth="9.00390625" defaultRowHeight="12.75"/>
  <cols>
    <col min="1" max="1" width="5.75390625" style="2" customWidth="1"/>
    <col min="2" max="2" width="2.00390625" style="2" hidden="1" customWidth="1"/>
    <col min="3" max="3" width="32.75390625" style="2" customWidth="1"/>
    <col min="4" max="4" width="68.625" style="2" customWidth="1"/>
    <col min="5" max="5" width="13.875" style="30" customWidth="1"/>
    <col min="6" max="6" width="15.00390625" style="30" customWidth="1"/>
    <col min="7" max="7" width="13.875" style="5" customWidth="1"/>
    <col min="8" max="8" width="17.25390625" style="30" customWidth="1"/>
    <col min="9" max="9" width="11.625" style="3" hidden="1" customWidth="1"/>
    <col min="10" max="11" width="11.875" style="3" customWidth="1"/>
    <col min="12" max="16384" width="9.125" style="3" customWidth="1"/>
  </cols>
  <sheetData>
    <row r="1" spans="1:10" ht="12.75" customHeight="1">
      <c r="A1" s="182" t="s">
        <v>104</v>
      </c>
      <c r="B1" s="182"/>
      <c r="C1" s="182"/>
      <c r="D1" s="182"/>
      <c r="E1" s="182"/>
      <c r="F1" s="182"/>
      <c r="G1" s="182"/>
      <c r="H1" s="182"/>
      <c r="I1" s="35"/>
      <c r="J1" s="35"/>
    </row>
    <row r="2" spans="1:10" ht="12.75" customHeight="1">
      <c r="A2" s="182"/>
      <c r="B2" s="182"/>
      <c r="C2" s="182"/>
      <c r="D2" s="182"/>
      <c r="E2" s="182"/>
      <c r="F2" s="182"/>
      <c r="G2" s="182"/>
      <c r="H2" s="182"/>
      <c r="I2" s="35"/>
      <c r="J2" s="35"/>
    </row>
    <row r="3" spans="1:10" ht="12.75" customHeight="1">
      <c r="A3" s="182" t="s">
        <v>156</v>
      </c>
      <c r="B3" s="182"/>
      <c r="C3" s="182"/>
      <c r="D3" s="182"/>
      <c r="E3" s="182"/>
      <c r="F3" s="182"/>
      <c r="G3" s="182"/>
      <c r="H3" s="182"/>
      <c r="I3" s="35"/>
      <c r="J3" s="35"/>
    </row>
    <row r="4" spans="1:10" ht="7.5" customHeight="1">
      <c r="A4" s="182"/>
      <c r="B4" s="182"/>
      <c r="C4" s="182"/>
      <c r="D4" s="182"/>
      <c r="E4" s="182"/>
      <c r="F4" s="182"/>
      <c r="G4" s="182"/>
      <c r="H4" s="182"/>
      <c r="I4" s="35"/>
      <c r="J4" s="37"/>
    </row>
    <row r="5" spans="1:11" ht="15" customHeight="1">
      <c r="A5" s="1"/>
      <c r="B5" s="1"/>
      <c r="C5" s="1"/>
      <c r="D5" s="1"/>
      <c r="E5" s="29"/>
      <c r="F5" s="29"/>
      <c r="G5" s="29"/>
      <c r="H5" s="39" t="s">
        <v>11</v>
      </c>
      <c r="J5" s="15"/>
      <c r="K5" s="15"/>
    </row>
    <row r="6" spans="1:11" ht="58.5" customHeight="1">
      <c r="A6" s="183" t="s">
        <v>27</v>
      </c>
      <c r="B6" s="184"/>
      <c r="C6" s="185"/>
      <c r="D6" s="115" t="s">
        <v>40</v>
      </c>
      <c r="E6" s="116" t="s">
        <v>23</v>
      </c>
      <c r="F6" s="116" t="s">
        <v>157</v>
      </c>
      <c r="G6" s="116" t="s">
        <v>41</v>
      </c>
      <c r="H6" s="116" t="s">
        <v>33</v>
      </c>
      <c r="I6" s="9" t="s">
        <v>15</v>
      </c>
      <c r="J6" s="20"/>
      <c r="K6" s="16"/>
    </row>
    <row r="7" spans="1:16" ht="28.5" customHeight="1">
      <c r="A7" s="40"/>
      <c r="B7" s="41"/>
      <c r="C7" s="41"/>
      <c r="D7" s="42" t="s">
        <v>10</v>
      </c>
      <c r="E7" s="124">
        <f>E8+E10+E12+E15+E20+E26+E30+E34+E36+E39</f>
        <v>86218</v>
      </c>
      <c r="F7" s="124">
        <f>F8+F10+F12+F15+F20+F26+F30+F34+F36+F39</f>
        <v>24361</v>
      </c>
      <c r="G7" s="124">
        <f aca="true" t="shared" si="0" ref="G7:G41">F7-E7</f>
        <v>-61857</v>
      </c>
      <c r="H7" s="125">
        <f aca="true" t="shared" si="1" ref="H7:H17">F7/E7*100</f>
        <v>28.255120740448632</v>
      </c>
      <c r="I7" s="10"/>
      <c r="J7" s="15"/>
      <c r="K7" s="15"/>
      <c r="L7" s="15"/>
      <c r="M7" s="15"/>
      <c r="N7" s="15"/>
      <c r="O7" s="15"/>
      <c r="P7" s="15"/>
    </row>
    <row r="8" spans="1:11" ht="24.75" customHeight="1">
      <c r="A8" s="43" t="s">
        <v>30</v>
      </c>
      <c r="B8" s="140"/>
      <c r="C8" s="141" t="s">
        <v>36</v>
      </c>
      <c r="D8" s="45" t="s">
        <v>39</v>
      </c>
      <c r="E8" s="46">
        <f>SUM(E9:E9)</f>
        <v>39200</v>
      </c>
      <c r="F8" s="46">
        <f>SUM(F9:F9)</f>
        <v>8137</v>
      </c>
      <c r="G8" s="124">
        <f t="shared" si="0"/>
        <v>-31063</v>
      </c>
      <c r="H8" s="126">
        <f t="shared" si="1"/>
        <v>20.75765306122449</v>
      </c>
      <c r="I8" s="10"/>
      <c r="J8" s="21"/>
      <c r="K8" s="15"/>
    </row>
    <row r="9" spans="1:11" s="5" customFormat="1" ht="26.25" customHeight="1">
      <c r="A9" s="48" t="s">
        <v>30</v>
      </c>
      <c r="B9" s="142"/>
      <c r="C9" s="143" t="s">
        <v>28</v>
      </c>
      <c r="D9" s="50" t="s">
        <v>29</v>
      </c>
      <c r="E9" s="47">
        <v>39200</v>
      </c>
      <c r="F9" s="47">
        <v>8137</v>
      </c>
      <c r="G9" s="47">
        <f t="shared" si="0"/>
        <v>-31063</v>
      </c>
      <c r="H9" s="127">
        <f t="shared" si="1"/>
        <v>20.75765306122449</v>
      </c>
      <c r="I9" s="11"/>
      <c r="J9" s="22"/>
      <c r="K9" s="17"/>
    </row>
    <row r="10" spans="1:11" s="5" customFormat="1" ht="63.75" customHeight="1">
      <c r="A10" s="54" t="s">
        <v>30</v>
      </c>
      <c r="B10" s="144"/>
      <c r="C10" s="114" t="s">
        <v>99</v>
      </c>
      <c r="D10" s="117" t="s">
        <v>100</v>
      </c>
      <c r="E10" s="46">
        <f>E11</f>
        <v>0</v>
      </c>
      <c r="F10" s="46">
        <f>F11</f>
        <v>0</v>
      </c>
      <c r="G10" s="124">
        <f>F10-E10</f>
        <v>0</v>
      </c>
      <c r="H10" s="126">
        <v>0</v>
      </c>
      <c r="I10" s="11"/>
      <c r="J10" s="22"/>
      <c r="K10" s="17"/>
    </row>
    <row r="11" spans="1:11" s="5" customFormat="1" ht="67.5" customHeight="1">
      <c r="A11" s="48" t="s">
        <v>30</v>
      </c>
      <c r="B11" s="144"/>
      <c r="C11" s="113" t="s">
        <v>101</v>
      </c>
      <c r="D11" s="118" t="s">
        <v>102</v>
      </c>
      <c r="E11" s="47">
        <v>0</v>
      </c>
      <c r="F11" s="47">
        <v>0</v>
      </c>
      <c r="G11" s="47">
        <f>F11-E11</f>
        <v>0</v>
      </c>
      <c r="H11" s="127">
        <v>0</v>
      </c>
      <c r="I11" s="11"/>
      <c r="J11" s="22"/>
      <c r="K11" s="17"/>
    </row>
    <row r="12" spans="1:11" s="4" customFormat="1" ht="25.5" customHeight="1">
      <c r="A12" s="43" t="s">
        <v>30</v>
      </c>
      <c r="B12" s="145"/>
      <c r="C12" s="141" t="s">
        <v>6</v>
      </c>
      <c r="D12" s="44" t="s">
        <v>7</v>
      </c>
      <c r="E12" s="46">
        <f>SUM(E13:E14)</f>
        <v>19905</v>
      </c>
      <c r="F12" s="46">
        <f>SUM(F13:F14)</f>
        <v>7505</v>
      </c>
      <c r="G12" s="124">
        <f t="shared" si="0"/>
        <v>-12400</v>
      </c>
      <c r="H12" s="84">
        <f t="shared" si="1"/>
        <v>37.704094448631</v>
      </c>
      <c r="I12" s="12"/>
      <c r="J12" s="23"/>
      <c r="K12" s="33"/>
    </row>
    <row r="13" spans="1:11" ht="42" customHeight="1">
      <c r="A13" s="51" t="s">
        <v>30</v>
      </c>
      <c r="B13" s="52"/>
      <c r="C13" s="146" t="s">
        <v>22</v>
      </c>
      <c r="D13" s="49" t="s">
        <v>90</v>
      </c>
      <c r="E13" s="47">
        <v>19899</v>
      </c>
      <c r="F13" s="47">
        <v>7505</v>
      </c>
      <c r="G13" s="47">
        <f t="shared" si="0"/>
        <v>-12394</v>
      </c>
      <c r="H13" s="85">
        <f t="shared" si="1"/>
        <v>37.71546308859742</v>
      </c>
      <c r="I13" s="10"/>
      <c r="J13" s="21"/>
      <c r="K13" s="15"/>
    </row>
    <row r="14" spans="1:11" ht="31.5" customHeight="1">
      <c r="A14" s="48" t="s">
        <v>30</v>
      </c>
      <c r="B14" s="144"/>
      <c r="C14" s="143" t="s">
        <v>2</v>
      </c>
      <c r="D14" s="49" t="s">
        <v>3</v>
      </c>
      <c r="E14" s="47">
        <v>6</v>
      </c>
      <c r="F14" s="47">
        <v>0</v>
      </c>
      <c r="G14" s="47">
        <f t="shared" si="0"/>
        <v>-6</v>
      </c>
      <c r="H14" s="85">
        <f t="shared" si="1"/>
        <v>0</v>
      </c>
      <c r="I14" s="10"/>
      <c r="J14" s="21"/>
      <c r="K14" s="15"/>
    </row>
    <row r="15" spans="1:11" s="4" customFormat="1" ht="27" customHeight="1">
      <c r="A15" s="43" t="s">
        <v>30</v>
      </c>
      <c r="B15" s="140"/>
      <c r="C15" s="141" t="s">
        <v>4</v>
      </c>
      <c r="D15" s="44" t="s">
        <v>5</v>
      </c>
      <c r="E15" s="46">
        <f>SUM(E16:E17)</f>
        <v>18070</v>
      </c>
      <c r="F15" s="46">
        <f>SUM(F16:F17)</f>
        <v>4904</v>
      </c>
      <c r="G15" s="46">
        <f t="shared" si="0"/>
        <v>-13166</v>
      </c>
      <c r="H15" s="84">
        <f t="shared" si="1"/>
        <v>27.13890426120642</v>
      </c>
      <c r="I15" s="12"/>
      <c r="J15" s="23"/>
      <c r="K15" s="28"/>
    </row>
    <row r="16" spans="1:11" s="4" customFormat="1" ht="26.25" customHeight="1">
      <c r="A16" s="48" t="s">
        <v>30</v>
      </c>
      <c r="B16" s="144"/>
      <c r="C16" s="143" t="s">
        <v>105</v>
      </c>
      <c r="D16" s="49" t="s">
        <v>106</v>
      </c>
      <c r="E16" s="47">
        <v>1262</v>
      </c>
      <c r="F16" s="47">
        <v>202</v>
      </c>
      <c r="G16" s="47">
        <f>F16-E16</f>
        <v>-1060</v>
      </c>
      <c r="H16" s="85">
        <f>F16/E16*100</f>
        <v>16.00633914421553</v>
      </c>
      <c r="I16" s="12"/>
      <c r="J16" s="23"/>
      <c r="K16" s="28"/>
    </row>
    <row r="17" spans="1:11" ht="26.25" customHeight="1">
      <c r="A17" s="48" t="s">
        <v>30</v>
      </c>
      <c r="B17" s="144"/>
      <c r="C17" s="143" t="s">
        <v>107</v>
      </c>
      <c r="D17" s="49" t="s">
        <v>108</v>
      </c>
      <c r="E17" s="47">
        <v>16808</v>
      </c>
      <c r="F17" s="47">
        <v>4702</v>
      </c>
      <c r="G17" s="47">
        <f t="shared" si="0"/>
        <v>-12106</v>
      </c>
      <c r="H17" s="85">
        <f t="shared" si="1"/>
        <v>27.974773917182294</v>
      </c>
      <c r="I17" s="10"/>
      <c r="J17" s="21"/>
      <c r="K17" s="15"/>
    </row>
    <row r="18" spans="1:11" ht="63" customHeight="1" hidden="1">
      <c r="A18" s="54" t="s">
        <v>30</v>
      </c>
      <c r="B18" s="147"/>
      <c r="C18" s="148" t="s">
        <v>44</v>
      </c>
      <c r="D18" s="55" t="s">
        <v>32</v>
      </c>
      <c r="E18" s="46">
        <f>E19</f>
        <v>0</v>
      </c>
      <c r="F18" s="46">
        <f>F19</f>
        <v>0</v>
      </c>
      <c r="G18" s="46">
        <f t="shared" si="0"/>
        <v>0</v>
      </c>
      <c r="H18" s="84">
        <v>0</v>
      </c>
      <c r="I18" s="10"/>
      <c r="J18" s="15"/>
      <c r="K18" s="15"/>
    </row>
    <row r="19" spans="1:11" ht="38.25" customHeight="1" hidden="1">
      <c r="A19" s="48" t="s">
        <v>30</v>
      </c>
      <c r="B19" s="144"/>
      <c r="C19" s="146" t="s">
        <v>31</v>
      </c>
      <c r="D19" s="56" t="s">
        <v>9</v>
      </c>
      <c r="E19" s="47">
        <v>0</v>
      </c>
      <c r="F19" s="47">
        <v>0</v>
      </c>
      <c r="G19" s="47">
        <f t="shared" si="0"/>
        <v>0</v>
      </c>
      <c r="H19" s="85">
        <v>0</v>
      </c>
      <c r="I19" s="10"/>
      <c r="J19" s="15"/>
      <c r="K19" s="15"/>
    </row>
    <row r="20" spans="1:11" s="4" customFormat="1" ht="81">
      <c r="A20" s="57" t="s">
        <v>30</v>
      </c>
      <c r="B20" s="145"/>
      <c r="C20" s="141" t="s">
        <v>1</v>
      </c>
      <c r="D20" s="44" t="s">
        <v>25</v>
      </c>
      <c r="E20" s="46">
        <f>SUM(E21:E25)</f>
        <v>6153</v>
      </c>
      <c r="F20" s="46">
        <f>SUM(F21:F25)</f>
        <v>1517</v>
      </c>
      <c r="G20" s="46">
        <f t="shared" si="0"/>
        <v>-4636</v>
      </c>
      <c r="H20" s="84">
        <f aca="true" t="shared" si="2" ref="H20:H25">F20/E20*100</f>
        <v>24.65464001300179</v>
      </c>
      <c r="I20" s="12"/>
      <c r="J20" s="23"/>
      <c r="K20" s="8"/>
    </row>
    <row r="21" spans="1:11" ht="132" customHeight="1">
      <c r="A21" s="48" t="s">
        <v>30</v>
      </c>
      <c r="B21" s="144"/>
      <c r="C21" s="101" t="s">
        <v>109</v>
      </c>
      <c r="D21" s="58" t="s">
        <v>110</v>
      </c>
      <c r="E21" s="47">
        <v>5753</v>
      </c>
      <c r="F21" s="47">
        <v>1418</v>
      </c>
      <c r="G21" s="47">
        <f t="shared" si="0"/>
        <v>-4335</v>
      </c>
      <c r="H21" s="85">
        <f t="shared" si="2"/>
        <v>24.648009734051797</v>
      </c>
      <c r="I21" s="10"/>
      <c r="J21" s="21"/>
      <c r="K21" s="15"/>
    </row>
    <row r="22" spans="1:11" ht="126" customHeight="1">
      <c r="A22" s="48" t="s">
        <v>30</v>
      </c>
      <c r="B22" s="144"/>
      <c r="C22" s="101" t="s">
        <v>152</v>
      </c>
      <c r="D22" s="138" t="s">
        <v>151</v>
      </c>
      <c r="E22" s="47">
        <v>50</v>
      </c>
      <c r="F22" s="47">
        <v>0</v>
      </c>
      <c r="G22" s="47">
        <f t="shared" si="0"/>
        <v>-50</v>
      </c>
      <c r="H22" s="85">
        <f t="shared" si="2"/>
        <v>0</v>
      </c>
      <c r="I22" s="38"/>
      <c r="J22" s="21"/>
      <c r="K22" s="15"/>
    </row>
    <row r="23" spans="1:11" ht="110.25" customHeight="1">
      <c r="A23" s="59" t="s">
        <v>30</v>
      </c>
      <c r="B23" s="149"/>
      <c r="C23" s="146" t="s">
        <v>111</v>
      </c>
      <c r="D23" s="77" t="s">
        <v>112</v>
      </c>
      <c r="E23" s="47">
        <v>350</v>
      </c>
      <c r="F23" s="47">
        <v>99</v>
      </c>
      <c r="G23" s="47">
        <f t="shared" si="0"/>
        <v>-251</v>
      </c>
      <c r="H23" s="85">
        <f t="shared" si="2"/>
        <v>28.285714285714285</v>
      </c>
      <c r="I23" s="38"/>
      <c r="J23" s="21"/>
      <c r="K23" s="15"/>
    </row>
    <row r="24" spans="1:11" ht="70.5" customHeight="1" hidden="1">
      <c r="A24" s="59" t="s">
        <v>30</v>
      </c>
      <c r="B24" s="149"/>
      <c r="C24" s="143" t="s">
        <v>113</v>
      </c>
      <c r="D24" s="77" t="s">
        <v>114</v>
      </c>
      <c r="E24" s="47">
        <v>0</v>
      </c>
      <c r="F24" s="47">
        <v>0</v>
      </c>
      <c r="G24" s="47">
        <f>F24-E24</f>
        <v>0</v>
      </c>
      <c r="H24" s="85" t="e">
        <f t="shared" si="2"/>
        <v>#DIV/0!</v>
      </c>
      <c r="I24" s="38"/>
      <c r="J24" s="21"/>
      <c r="K24" s="15"/>
    </row>
    <row r="25" spans="1:11" ht="70.5" customHeight="1" hidden="1">
      <c r="A25" s="59" t="s">
        <v>30</v>
      </c>
      <c r="B25" s="149"/>
      <c r="C25" s="143" t="s">
        <v>115</v>
      </c>
      <c r="D25" s="77" t="s">
        <v>116</v>
      </c>
      <c r="E25" s="47">
        <v>0</v>
      </c>
      <c r="F25" s="47">
        <v>0</v>
      </c>
      <c r="G25" s="47">
        <f>F25-E25</f>
        <v>0</v>
      </c>
      <c r="H25" s="85" t="e">
        <f t="shared" si="2"/>
        <v>#DIV/0!</v>
      </c>
      <c r="I25" s="38"/>
      <c r="J25" s="21"/>
      <c r="K25" s="15"/>
    </row>
    <row r="26" spans="1:11" ht="64.5" customHeight="1">
      <c r="A26" s="61" t="s">
        <v>30</v>
      </c>
      <c r="B26" s="150"/>
      <c r="C26" s="151" t="s">
        <v>21</v>
      </c>
      <c r="D26" s="63" t="s">
        <v>91</v>
      </c>
      <c r="E26" s="64">
        <f>SUM(E27:E29)</f>
        <v>1000</v>
      </c>
      <c r="F26" s="64">
        <f>SUM(F27:F29)</f>
        <v>876</v>
      </c>
      <c r="G26" s="46">
        <f t="shared" si="0"/>
        <v>-124</v>
      </c>
      <c r="H26" s="84">
        <f aca="true" t="shared" si="3" ref="H26:H37">F26/E26*100</f>
        <v>87.6</v>
      </c>
      <c r="I26" s="10"/>
      <c r="J26" s="21"/>
      <c r="K26" s="15"/>
    </row>
    <row r="27" spans="1:11" ht="59.25" customHeight="1">
      <c r="A27" s="105" t="s">
        <v>30</v>
      </c>
      <c r="B27" s="149"/>
      <c r="C27" s="112" t="s">
        <v>117</v>
      </c>
      <c r="D27" s="103" t="s">
        <v>118</v>
      </c>
      <c r="E27" s="104">
        <v>1000</v>
      </c>
      <c r="F27" s="60">
        <v>603</v>
      </c>
      <c r="G27" s="47">
        <f>E27-F27</f>
        <v>397</v>
      </c>
      <c r="H27" s="85">
        <f t="shared" si="3"/>
        <v>60.3</v>
      </c>
      <c r="I27" s="10"/>
      <c r="J27" s="21"/>
      <c r="K27" s="15"/>
    </row>
    <row r="28" spans="1:11" ht="64.5" customHeight="1">
      <c r="A28" s="105" t="s">
        <v>30</v>
      </c>
      <c r="B28" s="149"/>
      <c r="C28" s="111" t="s">
        <v>121</v>
      </c>
      <c r="D28" s="86" t="s">
        <v>122</v>
      </c>
      <c r="E28" s="104">
        <v>0</v>
      </c>
      <c r="F28" s="60">
        <v>123</v>
      </c>
      <c r="G28" s="47">
        <f>E28-F28</f>
        <v>-123</v>
      </c>
      <c r="H28" s="85">
        <v>0</v>
      </c>
      <c r="I28" s="10"/>
      <c r="J28" s="21"/>
      <c r="K28" s="15"/>
    </row>
    <row r="29" spans="1:11" ht="45.75" customHeight="1">
      <c r="A29" s="105" t="s">
        <v>30</v>
      </c>
      <c r="B29" s="152"/>
      <c r="C29" s="111" t="s">
        <v>119</v>
      </c>
      <c r="D29" s="86" t="s">
        <v>120</v>
      </c>
      <c r="E29" s="104">
        <v>0</v>
      </c>
      <c r="F29" s="60">
        <v>150</v>
      </c>
      <c r="G29" s="47">
        <f>E29-F29</f>
        <v>-150</v>
      </c>
      <c r="H29" s="85">
        <v>0</v>
      </c>
      <c r="I29" s="10"/>
      <c r="J29" s="21"/>
      <c r="K29" s="15"/>
    </row>
    <row r="30" spans="1:11" ht="40.5" customHeight="1">
      <c r="A30" s="65" t="s">
        <v>30</v>
      </c>
      <c r="B30" s="149"/>
      <c r="C30" s="153" t="s">
        <v>8</v>
      </c>
      <c r="D30" s="62" t="s">
        <v>19</v>
      </c>
      <c r="E30" s="64">
        <f>SUM(E31:E33)</f>
        <v>1600</v>
      </c>
      <c r="F30" s="64">
        <f>SUM(F31:F33)</f>
        <v>917</v>
      </c>
      <c r="G30" s="46">
        <f t="shared" si="0"/>
        <v>-683</v>
      </c>
      <c r="H30" s="84">
        <f t="shared" si="3"/>
        <v>57.3125</v>
      </c>
      <c r="I30" s="10"/>
      <c r="J30" s="21"/>
      <c r="K30" s="15"/>
    </row>
    <row r="31" spans="1:11" ht="151.5" customHeight="1" hidden="1">
      <c r="A31" s="105" t="s">
        <v>30</v>
      </c>
      <c r="B31" s="149"/>
      <c r="C31" s="110" t="s">
        <v>123</v>
      </c>
      <c r="D31" s="102" t="s">
        <v>124</v>
      </c>
      <c r="E31" s="104">
        <v>0</v>
      </c>
      <c r="F31" s="104">
        <v>0</v>
      </c>
      <c r="G31" s="47">
        <f>E31-F31</f>
        <v>0</v>
      </c>
      <c r="H31" s="85" t="e">
        <f t="shared" si="3"/>
        <v>#DIV/0!</v>
      </c>
      <c r="I31" s="10"/>
      <c r="J31" s="21"/>
      <c r="K31" s="15"/>
    </row>
    <row r="32" spans="1:11" ht="162" customHeight="1">
      <c r="A32" s="48" t="s">
        <v>30</v>
      </c>
      <c r="B32" s="111"/>
      <c r="C32" s="109" t="s">
        <v>125</v>
      </c>
      <c r="D32" s="102" t="s">
        <v>158</v>
      </c>
      <c r="E32" s="47">
        <v>300</v>
      </c>
      <c r="F32" s="47">
        <v>0</v>
      </c>
      <c r="G32" s="47">
        <f t="shared" si="0"/>
        <v>-300</v>
      </c>
      <c r="H32" s="85">
        <f t="shared" si="3"/>
        <v>0</v>
      </c>
      <c r="I32" s="10"/>
      <c r="J32" s="21"/>
      <c r="K32" s="15"/>
    </row>
    <row r="33" spans="1:11" ht="87" customHeight="1">
      <c r="A33" s="48" t="s">
        <v>30</v>
      </c>
      <c r="B33" s="144"/>
      <c r="C33" s="146" t="s">
        <v>126</v>
      </c>
      <c r="D33" s="49" t="s">
        <v>127</v>
      </c>
      <c r="E33" s="47">
        <v>1300</v>
      </c>
      <c r="F33" s="47">
        <v>917</v>
      </c>
      <c r="G33" s="47">
        <f t="shared" si="0"/>
        <v>-383</v>
      </c>
      <c r="H33" s="85">
        <f t="shared" si="3"/>
        <v>70.53846153846153</v>
      </c>
      <c r="I33" s="10"/>
      <c r="J33" s="21"/>
      <c r="K33" s="15"/>
    </row>
    <row r="34" spans="1:11" ht="36" customHeight="1">
      <c r="A34" s="66" t="s">
        <v>30</v>
      </c>
      <c r="B34" s="154"/>
      <c r="C34" s="155" t="s">
        <v>129</v>
      </c>
      <c r="D34" s="67" t="s">
        <v>128</v>
      </c>
      <c r="E34" s="64">
        <f>E35</f>
        <v>40</v>
      </c>
      <c r="F34" s="64">
        <f>F35</f>
        <v>4</v>
      </c>
      <c r="G34" s="46">
        <f>F34-E34</f>
        <v>-36</v>
      </c>
      <c r="H34" s="84">
        <f t="shared" si="3"/>
        <v>10</v>
      </c>
      <c r="I34" s="10"/>
      <c r="J34" s="21"/>
      <c r="K34" s="15"/>
    </row>
    <row r="35" spans="1:11" ht="69.75" customHeight="1">
      <c r="A35" s="48" t="s">
        <v>30</v>
      </c>
      <c r="B35" s="144"/>
      <c r="C35" s="143" t="s">
        <v>130</v>
      </c>
      <c r="D35" s="49" t="s">
        <v>131</v>
      </c>
      <c r="E35" s="47">
        <v>40</v>
      </c>
      <c r="F35" s="47">
        <v>4</v>
      </c>
      <c r="G35" s="47">
        <f>F35-E35</f>
        <v>-36</v>
      </c>
      <c r="H35" s="85">
        <f t="shared" si="3"/>
        <v>10</v>
      </c>
      <c r="I35" s="10"/>
      <c r="J35" s="21"/>
      <c r="K35" s="15"/>
    </row>
    <row r="36" spans="1:11" s="7" customFormat="1" ht="44.25" customHeight="1">
      <c r="A36" s="66" t="s">
        <v>30</v>
      </c>
      <c r="B36" s="154"/>
      <c r="C36" s="155" t="s">
        <v>20</v>
      </c>
      <c r="D36" s="67" t="s">
        <v>34</v>
      </c>
      <c r="E36" s="64">
        <f>SUM(E37:E38)</f>
        <v>250</v>
      </c>
      <c r="F36" s="64">
        <f>SUM(F37:F38)</f>
        <v>23</v>
      </c>
      <c r="G36" s="46">
        <f t="shared" si="0"/>
        <v>-227</v>
      </c>
      <c r="H36" s="84">
        <f t="shared" si="3"/>
        <v>9.2</v>
      </c>
      <c r="I36" s="13"/>
      <c r="J36" s="24"/>
      <c r="K36" s="18"/>
    </row>
    <row r="37" spans="1:11" ht="87.75" customHeight="1">
      <c r="A37" s="48" t="s">
        <v>30</v>
      </c>
      <c r="B37" s="144"/>
      <c r="C37" s="156" t="s">
        <v>132</v>
      </c>
      <c r="D37" s="49" t="s">
        <v>133</v>
      </c>
      <c r="E37" s="47">
        <v>200</v>
      </c>
      <c r="F37" s="47">
        <v>0</v>
      </c>
      <c r="G37" s="47">
        <f t="shared" si="0"/>
        <v>-200</v>
      </c>
      <c r="H37" s="85">
        <f t="shared" si="3"/>
        <v>0</v>
      </c>
      <c r="I37" s="10"/>
      <c r="J37" s="21"/>
      <c r="K37" s="15"/>
    </row>
    <row r="38" spans="1:11" ht="70.5" customHeight="1">
      <c r="A38" s="48" t="s">
        <v>30</v>
      </c>
      <c r="B38" s="144"/>
      <c r="C38" s="101" t="s">
        <v>134</v>
      </c>
      <c r="D38" s="86" t="s">
        <v>135</v>
      </c>
      <c r="E38" s="47">
        <v>50</v>
      </c>
      <c r="F38" s="47">
        <v>23</v>
      </c>
      <c r="G38" s="47">
        <f>F38-E38</f>
        <v>-27</v>
      </c>
      <c r="H38" s="85">
        <f>F38/E38*100</f>
        <v>46</v>
      </c>
      <c r="I38" s="10"/>
      <c r="J38" s="21"/>
      <c r="K38" s="15"/>
    </row>
    <row r="39" spans="1:11" ht="24.75" customHeight="1">
      <c r="A39" s="57" t="s">
        <v>30</v>
      </c>
      <c r="B39" s="145"/>
      <c r="C39" s="157" t="s">
        <v>37</v>
      </c>
      <c r="D39" s="67" t="s">
        <v>38</v>
      </c>
      <c r="E39" s="46">
        <f>SUM(E40:E41)</f>
        <v>0</v>
      </c>
      <c r="F39" s="46">
        <f>SUM(F40:F41)</f>
        <v>478</v>
      </c>
      <c r="G39" s="46">
        <f t="shared" si="0"/>
        <v>478</v>
      </c>
      <c r="H39" s="84">
        <v>0</v>
      </c>
      <c r="I39" s="10"/>
      <c r="J39" s="21"/>
      <c r="K39" s="15"/>
    </row>
    <row r="40" spans="1:11" ht="46.5" customHeight="1">
      <c r="A40" s="53" t="s">
        <v>30</v>
      </c>
      <c r="B40" s="52"/>
      <c r="C40" s="143" t="s">
        <v>136</v>
      </c>
      <c r="D40" s="49" t="s">
        <v>137</v>
      </c>
      <c r="E40" s="47">
        <v>0</v>
      </c>
      <c r="F40" s="47">
        <v>0</v>
      </c>
      <c r="G40" s="47">
        <f t="shared" si="0"/>
        <v>0</v>
      </c>
      <c r="H40" s="85">
        <v>0</v>
      </c>
      <c r="I40" s="10"/>
      <c r="J40" s="21"/>
      <c r="K40" s="15"/>
    </row>
    <row r="41" spans="1:11" ht="43.5" customHeight="1">
      <c r="A41" s="167" t="s">
        <v>30</v>
      </c>
      <c r="B41" s="158"/>
      <c r="C41" s="159" t="s">
        <v>138</v>
      </c>
      <c r="D41" s="119" t="s">
        <v>139</v>
      </c>
      <c r="E41" s="47">
        <v>0</v>
      </c>
      <c r="F41" s="47">
        <v>478</v>
      </c>
      <c r="G41" s="47">
        <f t="shared" si="0"/>
        <v>478</v>
      </c>
      <c r="H41" s="85">
        <v>0</v>
      </c>
      <c r="I41" s="10"/>
      <c r="J41" s="21"/>
      <c r="K41" s="15"/>
    </row>
    <row r="42" spans="1:11" s="83" customFormat="1" ht="24" customHeight="1">
      <c r="A42" s="78" t="s">
        <v>30</v>
      </c>
      <c r="B42" s="160"/>
      <c r="C42" s="139" t="s">
        <v>43</v>
      </c>
      <c r="D42" s="79" t="s">
        <v>42</v>
      </c>
      <c r="E42" s="128">
        <f>E43+E47+E48</f>
        <v>155560</v>
      </c>
      <c r="F42" s="128">
        <f>F43+F47+F48</f>
        <v>118486</v>
      </c>
      <c r="G42" s="46">
        <f aca="true" t="shared" si="4" ref="G42:G55">F42-E42</f>
        <v>-37074</v>
      </c>
      <c r="H42" s="129">
        <f aca="true" t="shared" si="5" ref="H42:H48">F42/E42*100</f>
        <v>76.1673952172795</v>
      </c>
      <c r="I42" s="80"/>
      <c r="J42" s="81"/>
      <c r="K42" s="82"/>
    </row>
    <row r="43" spans="1:11" s="83" customFormat="1" ht="66" customHeight="1">
      <c r="A43" s="78" t="s">
        <v>30</v>
      </c>
      <c r="B43" s="180" t="s">
        <v>46</v>
      </c>
      <c r="C43" s="181"/>
      <c r="D43" s="87" t="s">
        <v>45</v>
      </c>
      <c r="E43" s="128">
        <f>SUM(E44:E46)</f>
        <v>141274</v>
      </c>
      <c r="F43" s="128">
        <f>SUM(F44:F46)</f>
        <v>119402</v>
      </c>
      <c r="G43" s="46">
        <f t="shared" si="4"/>
        <v>-21872</v>
      </c>
      <c r="H43" s="129">
        <f t="shared" si="5"/>
        <v>84.51802879510738</v>
      </c>
      <c r="I43" s="80"/>
      <c r="J43" s="81"/>
      <c r="K43" s="82"/>
    </row>
    <row r="44" spans="1:11" ht="40.5" customHeight="1">
      <c r="A44" s="70" t="s">
        <v>30</v>
      </c>
      <c r="B44" s="161"/>
      <c r="C44" s="162" t="s">
        <v>153</v>
      </c>
      <c r="D44" s="121" t="s">
        <v>159</v>
      </c>
      <c r="E44" s="130">
        <v>745</v>
      </c>
      <c r="F44" s="130">
        <v>242</v>
      </c>
      <c r="G44" s="47">
        <f t="shared" si="4"/>
        <v>-503</v>
      </c>
      <c r="H44" s="131">
        <f t="shared" si="5"/>
        <v>32.48322147651007</v>
      </c>
      <c r="I44" s="10"/>
      <c r="J44" s="21"/>
      <c r="K44" s="15"/>
    </row>
    <row r="45" spans="1:11" s="6" customFormat="1" ht="46.5" customHeight="1">
      <c r="A45" s="71" t="s">
        <v>30</v>
      </c>
      <c r="B45" s="163"/>
      <c r="C45" s="164" t="s">
        <v>154</v>
      </c>
      <c r="D45" s="121" t="s">
        <v>160</v>
      </c>
      <c r="E45" s="130">
        <v>108529</v>
      </c>
      <c r="F45" s="130">
        <v>91920</v>
      </c>
      <c r="G45" s="47">
        <f t="shared" si="4"/>
        <v>-16609</v>
      </c>
      <c r="H45" s="131">
        <f t="shared" si="5"/>
        <v>84.6962563001594</v>
      </c>
      <c r="I45" s="14"/>
      <c r="J45" s="25"/>
      <c r="K45" s="19"/>
    </row>
    <row r="46" spans="1:11" ht="23.25" customHeight="1">
      <c r="A46" s="73" t="s">
        <v>30</v>
      </c>
      <c r="B46" s="165"/>
      <c r="C46" s="159" t="s">
        <v>155</v>
      </c>
      <c r="D46" s="120" t="s">
        <v>16</v>
      </c>
      <c r="E46" s="130">
        <v>32000</v>
      </c>
      <c r="F46" s="130">
        <v>27240</v>
      </c>
      <c r="G46" s="47">
        <f t="shared" si="4"/>
        <v>-4760</v>
      </c>
      <c r="H46" s="131">
        <f t="shared" si="5"/>
        <v>85.125</v>
      </c>
      <c r="I46" s="10"/>
      <c r="J46" s="21"/>
      <c r="K46" s="15"/>
    </row>
    <row r="47" spans="1:11" ht="42.75" customHeight="1">
      <c r="A47" s="72" t="s">
        <v>30</v>
      </c>
      <c r="B47" s="163"/>
      <c r="C47" s="164" t="s">
        <v>140</v>
      </c>
      <c r="D47" s="122" t="s">
        <v>141</v>
      </c>
      <c r="E47" s="130">
        <v>0</v>
      </c>
      <c r="F47" s="130">
        <v>30</v>
      </c>
      <c r="G47" s="47">
        <f t="shared" si="4"/>
        <v>30</v>
      </c>
      <c r="H47" s="131">
        <v>0</v>
      </c>
      <c r="I47" s="10"/>
      <c r="J47" s="21"/>
      <c r="K47" s="15"/>
    </row>
    <row r="48" spans="1:11" ht="81" customHeight="1">
      <c r="A48" s="72" t="s">
        <v>30</v>
      </c>
      <c r="B48" s="163"/>
      <c r="C48" s="164" t="s">
        <v>161</v>
      </c>
      <c r="D48" s="120" t="s">
        <v>162</v>
      </c>
      <c r="E48" s="130">
        <v>14286</v>
      </c>
      <c r="F48" s="130">
        <v>-946</v>
      </c>
      <c r="G48" s="47">
        <f t="shared" si="4"/>
        <v>-15232</v>
      </c>
      <c r="H48" s="131">
        <f t="shared" si="5"/>
        <v>-6.621867562648746</v>
      </c>
      <c r="I48" s="10"/>
      <c r="J48" s="21"/>
      <c r="K48" s="15"/>
    </row>
    <row r="49" spans="1:11" ht="29.25" customHeight="1">
      <c r="A49" s="68"/>
      <c r="B49" s="161"/>
      <c r="C49" s="166"/>
      <c r="D49" s="123" t="s">
        <v>26</v>
      </c>
      <c r="E49" s="132">
        <f>E7+E42</f>
        <v>241778</v>
      </c>
      <c r="F49" s="132">
        <f>F7+F42</f>
        <v>142847</v>
      </c>
      <c r="G49" s="46">
        <f t="shared" si="4"/>
        <v>-98931</v>
      </c>
      <c r="H49" s="129">
        <f>F49/E49*100</f>
        <v>59.08188503503213</v>
      </c>
      <c r="I49" s="10"/>
      <c r="J49" s="21"/>
      <c r="K49" s="15"/>
    </row>
    <row r="50" spans="1:11" s="4" customFormat="1" ht="23.25" customHeight="1">
      <c r="A50" s="69"/>
      <c r="B50" s="178" t="s">
        <v>55</v>
      </c>
      <c r="C50" s="179"/>
      <c r="D50" s="90" t="s">
        <v>35</v>
      </c>
      <c r="E50" s="133">
        <f>SUM(E51:E55)</f>
        <v>933</v>
      </c>
      <c r="F50" s="133">
        <f>SUM(F51:F55)</f>
        <v>48</v>
      </c>
      <c r="G50" s="46">
        <f aca="true" t="shared" si="6" ref="G50:G83">F50-E50</f>
        <v>-885</v>
      </c>
      <c r="H50" s="129">
        <f aca="true" t="shared" si="7" ref="H50:H83">F50/E50*100</f>
        <v>5.144694533762058</v>
      </c>
      <c r="I50" s="12"/>
      <c r="J50" s="23"/>
      <c r="K50" s="8"/>
    </row>
    <row r="51" spans="1:11" ht="86.25" customHeight="1">
      <c r="A51" s="68"/>
      <c r="B51" s="174" t="s">
        <v>47</v>
      </c>
      <c r="C51" s="175"/>
      <c r="D51" s="89" t="s">
        <v>48</v>
      </c>
      <c r="E51" s="134">
        <v>516</v>
      </c>
      <c r="F51" s="134">
        <v>0</v>
      </c>
      <c r="G51" s="47">
        <f t="shared" si="4"/>
        <v>-516</v>
      </c>
      <c r="H51" s="131">
        <f t="shared" si="7"/>
        <v>0</v>
      </c>
      <c r="I51" s="10"/>
      <c r="J51" s="21"/>
      <c r="K51" s="15"/>
    </row>
    <row r="52" spans="1:11" ht="88.5" customHeight="1" hidden="1">
      <c r="A52" s="68"/>
      <c r="B52" s="174" t="s">
        <v>49</v>
      </c>
      <c r="C52" s="175"/>
      <c r="D52" s="89" t="s">
        <v>50</v>
      </c>
      <c r="E52" s="134">
        <v>0</v>
      </c>
      <c r="F52" s="134">
        <v>0</v>
      </c>
      <c r="G52" s="47">
        <f t="shared" si="4"/>
        <v>0</v>
      </c>
      <c r="H52" s="131" t="e">
        <f t="shared" si="7"/>
        <v>#DIV/0!</v>
      </c>
      <c r="I52" s="10"/>
      <c r="J52" s="21"/>
      <c r="K52" s="15"/>
    </row>
    <row r="53" spans="1:11" ht="32.25" customHeight="1" hidden="1">
      <c r="A53" s="68"/>
      <c r="B53" s="174" t="s">
        <v>142</v>
      </c>
      <c r="C53" s="175"/>
      <c r="D53" s="89" t="s">
        <v>143</v>
      </c>
      <c r="E53" s="134">
        <v>0</v>
      </c>
      <c r="F53" s="134">
        <v>0</v>
      </c>
      <c r="G53" s="47">
        <f t="shared" si="4"/>
        <v>0</v>
      </c>
      <c r="H53" s="131" t="e">
        <f t="shared" si="7"/>
        <v>#DIV/0!</v>
      </c>
      <c r="I53" s="10"/>
      <c r="J53" s="21"/>
      <c r="K53" s="15"/>
    </row>
    <row r="54" spans="1:11" ht="23.25" customHeight="1">
      <c r="A54" s="68"/>
      <c r="B54" s="174" t="s">
        <v>51</v>
      </c>
      <c r="C54" s="175"/>
      <c r="D54" s="89" t="s">
        <v>52</v>
      </c>
      <c r="E54" s="134">
        <v>150</v>
      </c>
      <c r="F54" s="134">
        <v>10</v>
      </c>
      <c r="G54" s="47">
        <f t="shared" si="4"/>
        <v>-140</v>
      </c>
      <c r="H54" s="131">
        <f t="shared" si="7"/>
        <v>6.666666666666667</v>
      </c>
      <c r="I54" s="10"/>
      <c r="J54" s="21"/>
      <c r="K54" s="15"/>
    </row>
    <row r="55" spans="1:11" ht="23.25" customHeight="1">
      <c r="A55" s="68"/>
      <c r="B55" s="174" t="s">
        <v>53</v>
      </c>
      <c r="C55" s="175"/>
      <c r="D55" s="89" t="s">
        <v>54</v>
      </c>
      <c r="E55" s="134">
        <v>267</v>
      </c>
      <c r="F55" s="134">
        <v>38</v>
      </c>
      <c r="G55" s="47">
        <f t="shared" si="4"/>
        <v>-229</v>
      </c>
      <c r="H55" s="131">
        <f t="shared" si="7"/>
        <v>14.232209737827715</v>
      </c>
      <c r="I55" s="10"/>
      <c r="J55" s="21"/>
      <c r="K55" s="15"/>
    </row>
    <row r="56" spans="1:11" ht="43.5" customHeight="1">
      <c r="A56" s="69"/>
      <c r="B56" s="170" t="s">
        <v>56</v>
      </c>
      <c r="C56" s="171"/>
      <c r="D56" s="90" t="s">
        <v>17</v>
      </c>
      <c r="E56" s="46">
        <f>SUM(E57:E57)</f>
        <v>445</v>
      </c>
      <c r="F56" s="46">
        <f>SUM(F57:F57)</f>
        <v>0</v>
      </c>
      <c r="G56" s="46">
        <f t="shared" si="6"/>
        <v>-445</v>
      </c>
      <c r="H56" s="129">
        <f t="shared" si="7"/>
        <v>0</v>
      </c>
      <c r="I56" s="10"/>
      <c r="J56" s="21"/>
      <c r="K56" s="15"/>
    </row>
    <row r="57" spans="1:11" ht="65.25" customHeight="1">
      <c r="A57" s="69"/>
      <c r="B57" s="168" t="s">
        <v>57</v>
      </c>
      <c r="C57" s="169"/>
      <c r="D57" s="86" t="s">
        <v>58</v>
      </c>
      <c r="E57" s="47">
        <v>445</v>
      </c>
      <c r="F57" s="47">
        <v>0</v>
      </c>
      <c r="G57" s="47">
        <f t="shared" si="6"/>
        <v>-445</v>
      </c>
      <c r="H57" s="131">
        <f t="shared" si="7"/>
        <v>0</v>
      </c>
      <c r="I57" s="10"/>
      <c r="J57" s="21"/>
      <c r="K57" s="15"/>
    </row>
    <row r="58" spans="1:11" s="88" customFormat="1" ht="23.25" customHeight="1">
      <c r="A58" s="70"/>
      <c r="B58" s="170" t="s">
        <v>59</v>
      </c>
      <c r="C58" s="171"/>
      <c r="D58" s="90" t="s">
        <v>18</v>
      </c>
      <c r="E58" s="46">
        <f>E59+E60+E61+E62</f>
        <v>47610</v>
      </c>
      <c r="F58" s="46">
        <f>SUM(F59:F62)</f>
        <v>4904</v>
      </c>
      <c r="G58" s="46">
        <f t="shared" si="6"/>
        <v>-42706</v>
      </c>
      <c r="H58" s="129">
        <f t="shared" si="7"/>
        <v>10.30035706784289</v>
      </c>
      <c r="I58" s="91"/>
      <c r="J58" s="92"/>
      <c r="K58" s="93"/>
    </row>
    <row r="59" spans="1:11" s="88" customFormat="1" ht="22.5" customHeight="1" hidden="1">
      <c r="A59" s="70"/>
      <c r="B59" s="168" t="s">
        <v>144</v>
      </c>
      <c r="C59" s="169"/>
      <c r="D59" s="86" t="s">
        <v>145</v>
      </c>
      <c r="E59" s="47">
        <v>0</v>
      </c>
      <c r="F59" s="47">
        <v>0</v>
      </c>
      <c r="G59" s="47">
        <f t="shared" si="6"/>
        <v>0</v>
      </c>
      <c r="H59" s="131" t="e">
        <f t="shared" si="7"/>
        <v>#DIV/0!</v>
      </c>
      <c r="I59" s="91"/>
      <c r="J59" s="92"/>
      <c r="K59" s="93"/>
    </row>
    <row r="60" spans="1:11" s="88" customFormat="1" ht="22.5" customHeight="1" hidden="1">
      <c r="A60" s="70"/>
      <c r="B60" s="168" t="s">
        <v>60</v>
      </c>
      <c r="C60" s="169"/>
      <c r="D60" s="86" t="s">
        <v>61</v>
      </c>
      <c r="E60" s="47"/>
      <c r="F60" s="47"/>
      <c r="G60" s="47">
        <f t="shared" si="6"/>
        <v>0</v>
      </c>
      <c r="H60" s="131" t="e">
        <f t="shared" si="7"/>
        <v>#DIV/0!</v>
      </c>
      <c r="I60" s="91"/>
      <c r="J60" s="92"/>
      <c r="K60" s="93"/>
    </row>
    <row r="61" spans="1:11" s="88" customFormat="1" ht="22.5" customHeight="1">
      <c r="A61" s="70"/>
      <c r="B61" s="168" t="s">
        <v>62</v>
      </c>
      <c r="C61" s="169"/>
      <c r="D61" s="86" t="s">
        <v>63</v>
      </c>
      <c r="E61" s="47">
        <v>46450</v>
      </c>
      <c r="F61" s="47">
        <v>4883</v>
      </c>
      <c r="G61" s="47">
        <f t="shared" si="6"/>
        <v>-41567</v>
      </c>
      <c r="H61" s="131">
        <f t="shared" si="7"/>
        <v>10.51237890204521</v>
      </c>
      <c r="I61" s="91"/>
      <c r="J61" s="92"/>
      <c r="K61" s="93"/>
    </row>
    <row r="62" spans="1:11" s="88" customFormat="1" ht="42.75" customHeight="1">
      <c r="A62" s="70"/>
      <c r="B62" s="168" t="s">
        <v>64</v>
      </c>
      <c r="C62" s="169"/>
      <c r="D62" s="86" t="s">
        <v>65</v>
      </c>
      <c r="E62" s="47">
        <v>1160</v>
      </c>
      <c r="F62" s="47">
        <v>21</v>
      </c>
      <c r="G62" s="47">
        <f t="shared" si="6"/>
        <v>-1139</v>
      </c>
      <c r="H62" s="131">
        <f t="shared" si="7"/>
        <v>1.810344827586207</v>
      </c>
      <c r="I62" s="91"/>
      <c r="J62" s="92"/>
      <c r="K62" s="93"/>
    </row>
    <row r="63" spans="1:11" s="88" customFormat="1" ht="24.75" customHeight="1">
      <c r="A63" s="70"/>
      <c r="B63" s="170" t="s">
        <v>66</v>
      </c>
      <c r="C63" s="171"/>
      <c r="D63" s="90" t="s">
        <v>163</v>
      </c>
      <c r="E63" s="46">
        <f>SUM(E64:E67)</f>
        <v>96355</v>
      </c>
      <c r="F63" s="46">
        <f>SUM(F64:F67)</f>
        <v>42238</v>
      </c>
      <c r="G63" s="46">
        <f t="shared" si="6"/>
        <v>-54117</v>
      </c>
      <c r="H63" s="129">
        <f t="shared" si="7"/>
        <v>43.83581547402834</v>
      </c>
      <c r="I63" s="91"/>
      <c r="J63" s="92"/>
      <c r="K63" s="93"/>
    </row>
    <row r="64" spans="1:11" s="88" customFormat="1" ht="25.5" customHeight="1">
      <c r="A64" s="70"/>
      <c r="B64" s="168" t="s">
        <v>67</v>
      </c>
      <c r="C64" s="169"/>
      <c r="D64" s="86" t="s">
        <v>68</v>
      </c>
      <c r="E64" s="47">
        <v>20385</v>
      </c>
      <c r="F64" s="47">
        <v>9356</v>
      </c>
      <c r="G64" s="47">
        <f t="shared" si="6"/>
        <v>-11029</v>
      </c>
      <c r="H64" s="131">
        <f t="shared" si="7"/>
        <v>45.89649251900907</v>
      </c>
      <c r="I64" s="91"/>
      <c r="J64" s="92"/>
      <c r="K64" s="93"/>
    </row>
    <row r="65" spans="1:11" s="88" customFormat="1" ht="25.5" customHeight="1">
      <c r="A65" s="70"/>
      <c r="B65" s="176" t="s">
        <v>69</v>
      </c>
      <c r="C65" s="177"/>
      <c r="D65" s="86" t="s">
        <v>70</v>
      </c>
      <c r="E65" s="47">
        <v>51250</v>
      </c>
      <c r="F65" s="47">
        <v>32359</v>
      </c>
      <c r="G65" s="47">
        <f t="shared" si="6"/>
        <v>-18891</v>
      </c>
      <c r="H65" s="131">
        <f t="shared" si="7"/>
        <v>63.13951219512195</v>
      </c>
      <c r="I65" s="91"/>
      <c r="J65" s="92"/>
      <c r="K65" s="93"/>
    </row>
    <row r="66" spans="1:11" s="88" customFormat="1" ht="26.25" customHeight="1">
      <c r="A66" s="70"/>
      <c r="B66" s="176" t="s">
        <v>146</v>
      </c>
      <c r="C66" s="169"/>
      <c r="D66" s="86" t="s">
        <v>147</v>
      </c>
      <c r="E66" s="47">
        <v>24720</v>
      </c>
      <c r="F66" s="47">
        <v>523</v>
      </c>
      <c r="G66" s="47">
        <f>F66-E66</f>
        <v>-24197</v>
      </c>
      <c r="H66" s="131">
        <f>F66/E66*100</f>
        <v>2.115695792880259</v>
      </c>
      <c r="I66" s="91"/>
      <c r="J66" s="92"/>
      <c r="K66" s="93"/>
    </row>
    <row r="67" spans="1:11" s="88" customFormat="1" ht="45" customHeight="1" hidden="1">
      <c r="A67" s="70"/>
      <c r="B67" s="176" t="s">
        <v>148</v>
      </c>
      <c r="C67" s="169"/>
      <c r="D67" s="86" t="s">
        <v>149</v>
      </c>
      <c r="E67" s="47">
        <v>0</v>
      </c>
      <c r="F67" s="47">
        <v>0</v>
      </c>
      <c r="G67" s="47">
        <f>F67-E67</f>
        <v>0</v>
      </c>
      <c r="H67" s="131" t="e">
        <f>F67/E67*100</f>
        <v>#DIV/0!</v>
      </c>
      <c r="I67" s="91"/>
      <c r="J67" s="92"/>
      <c r="K67" s="93"/>
    </row>
    <row r="68" spans="1:11" s="88" customFormat="1" ht="19.5" customHeight="1" hidden="1">
      <c r="A68" s="70"/>
      <c r="B68" s="170" t="s">
        <v>71</v>
      </c>
      <c r="C68" s="171"/>
      <c r="D68" s="90" t="s">
        <v>12</v>
      </c>
      <c r="E68" s="46">
        <f>SUM(E69:E69)</f>
        <v>0</v>
      </c>
      <c r="F68" s="46">
        <f>SUM(F69:F69)</f>
        <v>0</v>
      </c>
      <c r="G68" s="46">
        <f t="shared" si="6"/>
        <v>0</v>
      </c>
      <c r="H68" s="129" t="e">
        <f t="shared" si="7"/>
        <v>#DIV/0!</v>
      </c>
      <c r="I68" s="91"/>
      <c r="J68" s="92"/>
      <c r="K68" s="93"/>
    </row>
    <row r="69" spans="1:11" s="88" customFormat="1" ht="47.25" customHeight="1" hidden="1">
      <c r="A69" s="70"/>
      <c r="B69" s="168" t="s">
        <v>72</v>
      </c>
      <c r="C69" s="169"/>
      <c r="D69" s="86" t="s">
        <v>73</v>
      </c>
      <c r="E69" s="47">
        <v>0</v>
      </c>
      <c r="F69" s="47">
        <v>0</v>
      </c>
      <c r="G69" s="47">
        <f t="shared" si="6"/>
        <v>0</v>
      </c>
      <c r="H69" s="131" t="e">
        <f t="shared" si="7"/>
        <v>#DIV/0!</v>
      </c>
      <c r="I69" s="91"/>
      <c r="J69" s="92"/>
      <c r="K69" s="93"/>
    </row>
    <row r="70" spans="1:11" s="88" customFormat="1" ht="25.5" customHeight="1">
      <c r="A70" s="70"/>
      <c r="B70" s="170" t="s">
        <v>74</v>
      </c>
      <c r="C70" s="171"/>
      <c r="D70" s="90" t="s">
        <v>92</v>
      </c>
      <c r="E70" s="46">
        <f>SUM(E71:E72)</f>
        <v>12273</v>
      </c>
      <c r="F70" s="46">
        <f>SUM(F71:F72)</f>
        <v>2254</v>
      </c>
      <c r="G70" s="46">
        <f t="shared" si="6"/>
        <v>-10019</v>
      </c>
      <c r="H70" s="129">
        <f t="shared" si="7"/>
        <v>18.365517803308073</v>
      </c>
      <c r="I70" s="91"/>
      <c r="J70" s="92"/>
      <c r="K70" s="93"/>
    </row>
    <row r="71" spans="1:11" s="88" customFormat="1" ht="28.5" customHeight="1">
      <c r="A71" s="70"/>
      <c r="B71" s="168" t="s">
        <v>75</v>
      </c>
      <c r="C71" s="169"/>
      <c r="D71" s="86" t="s">
        <v>76</v>
      </c>
      <c r="E71" s="47">
        <v>12273</v>
      </c>
      <c r="F71" s="47">
        <v>2254</v>
      </c>
      <c r="G71" s="47">
        <f t="shared" si="6"/>
        <v>-10019</v>
      </c>
      <c r="H71" s="131">
        <f t="shared" si="7"/>
        <v>18.365517803308073</v>
      </c>
      <c r="I71" s="91"/>
      <c r="J71" s="92"/>
      <c r="K71" s="93"/>
    </row>
    <row r="72" spans="1:11" s="88" customFormat="1" ht="44.25" customHeight="1" hidden="1">
      <c r="A72" s="70"/>
      <c r="B72" s="168" t="s">
        <v>77</v>
      </c>
      <c r="C72" s="169"/>
      <c r="D72" s="86" t="s">
        <v>78</v>
      </c>
      <c r="E72" s="47"/>
      <c r="F72" s="47"/>
      <c r="G72" s="47">
        <f t="shared" si="6"/>
        <v>0</v>
      </c>
      <c r="H72" s="131" t="e">
        <f t="shared" si="7"/>
        <v>#DIV/0!</v>
      </c>
      <c r="I72" s="91"/>
      <c r="J72" s="92"/>
      <c r="K72" s="93"/>
    </row>
    <row r="73" spans="1:11" s="88" customFormat="1" ht="21" customHeight="1">
      <c r="A73" s="70"/>
      <c r="B73" s="170" t="s">
        <v>79</v>
      </c>
      <c r="C73" s="171"/>
      <c r="D73" s="94" t="s">
        <v>13</v>
      </c>
      <c r="E73" s="46">
        <f>SUM(E74:E74)</f>
        <v>740</v>
      </c>
      <c r="F73" s="46">
        <f>SUM(F74:F74)</f>
        <v>4</v>
      </c>
      <c r="G73" s="46">
        <f t="shared" si="6"/>
        <v>-736</v>
      </c>
      <c r="H73" s="129">
        <f t="shared" si="7"/>
        <v>0.5405405405405406</v>
      </c>
      <c r="I73" s="91"/>
      <c r="J73" s="92"/>
      <c r="K73" s="93"/>
    </row>
    <row r="74" spans="1:11" s="88" customFormat="1" ht="27.75" customHeight="1">
      <c r="A74" s="70"/>
      <c r="B74" s="168" t="s">
        <v>80</v>
      </c>
      <c r="C74" s="169"/>
      <c r="D74" s="86" t="s">
        <v>81</v>
      </c>
      <c r="E74" s="47">
        <v>740</v>
      </c>
      <c r="F74" s="47">
        <v>4</v>
      </c>
      <c r="G74" s="47">
        <f t="shared" si="6"/>
        <v>-736</v>
      </c>
      <c r="H74" s="131">
        <f t="shared" si="7"/>
        <v>0.5405405405405406</v>
      </c>
      <c r="I74" s="91"/>
      <c r="J74" s="92"/>
      <c r="K74" s="93"/>
    </row>
    <row r="75" spans="1:11" s="100" customFormat="1" ht="24" customHeight="1" hidden="1">
      <c r="A75" s="95"/>
      <c r="B75" s="170" t="s">
        <v>82</v>
      </c>
      <c r="C75" s="171"/>
      <c r="D75" s="96" t="s">
        <v>0</v>
      </c>
      <c r="E75" s="46">
        <f>SUM(E76:E77)</f>
        <v>0</v>
      </c>
      <c r="F75" s="46">
        <f>SUM(F76:F77)</f>
        <v>0</v>
      </c>
      <c r="G75" s="46">
        <f t="shared" si="6"/>
        <v>0</v>
      </c>
      <c r="H75" s="129">
        <v>0</v>
      </c>
      <c r="I75" s="97"/>
      <c r="J75" s="98"/>
      <c r="K75" s="99"/>
    </row>
    <row r="76" spans="1:11" s="100" customFormat="1" ht="24" customHeight="1" hidden="1">
      <c r="A76" s="95"/>
      <c r="B76" s="174" t="s">
        <v>97</v>
      </c>
      <c r="C76" s="175"/>
      <c r="D76" s="89" t="s">
        <v>98</v>
      </c>
      <c r="E76" s="47"/>
      <c r="F76" s="47"/>
      <c r="G76" s="47">
        <f>F76-E76</f>
        <v>0</v>
      </c>
      <c r="H76" s="131" t="e">
        <f>F76/E76*100</f>
        <v>#DIV/0!</v>
      </c>
      <c r="I76" s="97"/>
      <c r="J76" s="98"/>
      <c r="K76" s="99"/>
    </row>
    <row r="77" spans="1:11" s="88" customFormat="1" ht="46.5" customHeight="1" hidden="1">
      <c r="A77" s="70"/>
      <c r="B77" s="168" t="s">
        <v>83</v>
      </c>
      <c r="C77" s="169"/>
      <c r="D77" s="86" t="s">
        <v>84</v>
      </c>
      <c r="E77" s="47">
        <v>0</v>
      </c>
      <c r="F77" s="47">
        <v>0</v>
      </c>
      <c r="G77" s="47">
        <f t="shared" si="6"/>
        <v>0</v>
      </c>
      <c r="H77" s="131">
        <v>0</v>
      </c>
      <c r="I77" s="91"/>
      <c r="J77" s="92"/>
      <c r="K77" s="93"/>
    </row>
    <row r="78" spans="1:11" s="88" customFormat="1" ht="42.75" customHeight="1">
      <c r="A78" s="70"/>
      <c r="B78" s="172" t="s">
        <v>93</v>
      </c>
      <c r="C78" s="173"/>
      <c r="D78" s="106" t="s">
        <v>94</v>
      </c>
      <c r="E78" s="107">
        <f>E79</f>
        <v>122</v>
      </c>
      <c r="F78" s="107">
        <f>F79</f>
        <v>13</v>
      </c>
      <c r="G78" s="46">
        <f>F78-E78</f>
        <v>-109</v>
      </c>
      <c r="H78" s="126">
        <f>F78/E78*100</f>
        <v>10.655737704918032</v>
      </c>
      <c r="I78" s="91"/>
      <c r="J78" s="92"/>
      <c r="K78" s="93"/>
    </row>
    <row r="79" spans="1:11" s="88" customFormat="1" ht="44.25" customHeight="1">
      <c r="A79" s="70"/>
      <c r="B79" s="168" t="s">
        <v>95</v>
      </c>
      <c r="C79" s="169"/>
      <c r="D79" s="102" t="s">
        <v>150</v>
      </c>
      <c r="E79" s="47">
        <v>122</v>
      </c>
      <c r="F79" s="47">
        <v>13</v>
      </c>
      <c r="G79" s="47">
        <f>F79-E79</f>
        <v>-109</v>
      </c>
      <c r="H79" s="131">
        <f>F79/E79*100</f>
        <v>10.655737704918032</v>
      </c>
      <c r="I79" s="91"/>
      <c r="J79" s="92"/>
      <c r="K79" s="93"/>
    </row>
    <row r="80" spans="1:11" s="88" customFormat="1" ht="87.75" customHeight="1" hidden="1">
      <c r="A80" s="70"/>
      <c r="B80" s="170" t="s">
        <v>85</v>
      </c>
      <c r="C80" s="171"/>
      <c r="D80" s="90" t="s">
        <v>103</v>
      </c>
      <c r="E80" s="46">
        <f>SUM(E81:E82)</f>
        <v>0</v>
      </c>
      <c r="F80" s="46">
        <f>SUM(F81:F82)</f>
        <v>0</v>
      </c>
      <c r="G80" s="46">
        <f t="shared" si="6"/>
        <v>0</v>
      </c>
      <c r="H80" s="129" t="e">
        <f t="shared" si="7"/>
        <v>#DIV/0!</v>
      </c>
      <c r="I80" s="91"/>
      <c r="J80" s="92"/>
      <c r="K80" s="93"/>
    </row>
    <row r="81" spans="1:11" s="88" customFormat="1" ht="66" customHeight="1" hidden="1">
      <c r="A81" s="70"/>
      <c r="B81" s="168" t="s">
        <v>86</v>
      </c>
      <c r="C81" s="169"/>
      <c r="D81" s="86" t="s">
        <v>87</v>
      </c>
      <c r="E81" s="47"/>
      <c r="F81" s="47"/>
      <c r="G81" s="47">
        <f t="shared" si="6"/>
        <v>0</v>
      </c>
      <c r="H81" s="131" t="e">
        <f t="shared" si="7"/>
        <v>#DIV/0!</v>
      </c>
      <c r="I81" s="91"/>
      <c r="J81" s="92"/>
      <c r="K81" s="93"/>
    </row>
    <row r="82" spans="1:11" s="88" customFormat="1" ht="66" customHeight="1" hidden="1">
      <c r="A82" s="70"/>
      <c r="B82" s="168" t="s">
        <v>88</v>
      </c>
      <c r="C82" s="169"/>
      <c r="D82" s="86" t="s">
        <v>89</v>
      </c>
      <c r="E82" s="47"/>
      <c r="F82" s="47"/>
      <c r="G82" s="47">
        <f t="shared" si="6"/>
        <v>0</v>
      </c>
      <c r="H82" s="131" t="e">
        <f t="shared" si="7"/>
        <v>#DIV/0!</v>
      </c>
      <c r="I82" s="91"/>
      <c r="J82" s="92"/>
      <c r="K82" s="93"/>
    </row>
    <row r="83" spans="1:11" ht="25.5" customHeight="1">
      <c r="A83" s="68"/>
      <c r="B83" s="161"/>
      <c r="C83" s="166"/>
      <c r="D83" s="74" t="s">
        <v>14</v>
      </c>
      <c r="E83" s="135">
        <f>E50+E56+E58+E63+E68+E70+E73+E75+E78+E80</f>
        <v>158478</v>
      </c>
      <c r="F83" s="135">
        <f>F50+F56+F58+F63+F68+F70+F73+F75+F78+F80</f>
        <v>49461</v>
      </c>
      <c r="G83" s="46">
        <f t="shared" si="6"/>
        <v>-109017</v>
      </c>
      <c r="H83" s="129">
        <f t="shared" si="7"/>
        <v>31.21001022223905</v>
      </c>
      <c r="I83" s="10"/>
      <c r="J83" s="21"/>
      <c r="K83" s="32"/>
    </row>
    <row r="84" spans="1:11" ht="45.75" customHeight="1">
      <c r="A84" s="68"/>
      <c r="B84" s="161"/>
      <c r="C84" s="166"/>
      <c r="D84" s="108" t="s">
        <v>96</v>
      </c>
      <c r="E84" s="136">
        <f>E49-E83</f>
        <v>83300</v>
      </c>
      <c r="F84" s="136">
        <f>F49-F83</f>
        <v>93386</v>
      </c>
      <c r="G84" s="137"/>
      <c r="H84" s="130"/>
      <c r="I84" s="10"/>
      <c r="J84" s="21"/>
      <c r="K84" s="15"/>
    </row>
    <row r="85" spans="1:8" ht="20.25">
      <c r="A85" s="36" t="s">
        <v>24</v>
      </c>
      <c r="B85" s="36"/>
      <c r="C85" s="36"/>
      <c r="D85" s="36"/>
      <c r="E85" s="75"/>
      <c r="F85" s="75"/>
      <c r="G85" s="75"/>
      <c r="H85" s="76"/>
    </row>
    <row r="86" ht="14.25">
      <c r="D86" s="26"/>
    </row>
    <row r="87" ht="15">
      <c r="C87" s="27"/>
    </row>
    <row r="88" spans="3:6" ht="15">
      <c r="C88" s="27"/>
      <c r="F88" s="34"/>
    </row>
    <row r="89" ht="15">
      <c r="C89" s="27"/>
    </row>
    <row r="90" ht="12.75">
      <c r="E90" s="31"/>
    </row>
  </sheetData>
  <sheetProtection/>
  <mergeCells count="37">
    <mergeCell ref="B43:C43"/>
    <mergeCell ref="A1:H2"/>
    <mergeCell ref="A3:H4"/>
    <mergeCell ref="A6:C6"/>
    <mergeCell ref="B53:C53"/>
    <mergeCell ref="B55:C55"/>
    <mergeCell ref="B50:C50"/>
    <mergeCell ref="B51:C51"/>
    <mergeCell ref="B52:C52"/>
    <mergeCell ref="B54:C54"/>
    <mergeCell ref="B68:C68"/>
    <mergeCell ref="B61:C61"/>
    <mergeCell ref="B62:C62"/>
    <mergeCell ref="B63:C63"/>
    <mergeCell ref="B65:C65"/>
    <mergeCell ref="B57:C57"/>
    <mergeCell ref="B58:C58"/>
    <mergeCell ref="B59:C59"/>
    <mergeCell ref="B60:C60"/>
    <mergeCell ref="B56:C56"/>
    <mergeCell ref="B64:C64"/>
    <mergeCell ref="B80:C80"/>
    <mergeCell ref="B77:C77"/>
    <mergeCell ref="B69:C69"/>
    <mergeCell ref="B70:C70"/>
    <mergeCell ref="B71:C71"/>
    <mergeCell ref="B72:C72"/>
    <mergeCell ref="B66:C66"/>
    <mergeCell ref="B67:C67"/>
    <mergeCell ref="B73:C73"/>
    <mergeCell ref="B81:C81"/>
    <mergeCell ref="B82:C82"/>
    <mergeCell ref="B74:C74"/>
    <mergeCell ref="B75:C75"/>
    <mergeCell ref="B78:C78"/>
    <mergeCell ref="B79:C79"/>
    <mergeCell ref="B76:C76"/>
  </mergeCells>
  <printOptions horizontalCentered="1"/>
  <pageMargins left="0.984251968503937" right="0.3937007874015748" top="0.3937007874015748" bottom="0.3937007874015748" header="0.5118110236220472" footer="0.1968503937007874"/>
  <pageSetup fitToHeight="2"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Findep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Lr2014</cp:lastModifiedBy>
  <cp:lastPrinted>2018-04-26T07:03:54Z</cp:lastPrinted>
  <dcterms:created xsi:type="dcterms:W3CDTF">2004-09-09T05:15:08Z</dcterms:created>
  <dcterms:modified xsi:type="dcterms:W3CDTF">2018-05-14T12:11:08Z</dcterms:modified>
  <cp:category/>
  <cp:version/>
  <cp:contentType/>
  <cp:contentStatus/>
</cp:coreProperties>
</file>