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050" activeTab="0"/>
  </bookViews>
  <sheets>
    <sheet name="исполнение бюджета" sheetId="1" r:id="rId1"/>
  </sheets>
  <definedNames>
    <definedName name="_xlnm.Print_Titles" localSheetId="0">'исполнение бюджета'!$6:$6</definedName>
    <definedName name="_xlnm.Print_Area" localSheetId="0">'исполнение бюджета'!$A$1:$H$88</definedName>
  </definedNames>
  <calcPr fullCalcOnLoad="1"/>
</workbook>
</file>

<file path=xl/sharedStrings.xml><?xml version="1.0" encoding="utf-8"?>
<sst xmlns="http://schemas.openxmlformats.org/spreadsheetml/2006/main" count="210" uniqueCount="168">
  <si>
    <t>ФИЗИЧЕСКАЯ КУЛЬТУРА И СПОРТ</t>
  </si>
  <si>
    <t>1 11 00000 00 0000 000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</si>
  <si>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</si>
  <si>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</si>
  <si>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</si>
  <si>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</si>
  <si>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>1 05 00000 00 0000 000</t>
  </si>
  <si>
    <t>НАЛОГИ НА СОВОКУПНЫЙ ДОХОД</t>
  </si>
  <si>
    <t>1 14 00000 00 0000 000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</si>
  <si>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</si>
  <si>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</si>
  <si>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</si>
  <si>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</si>
  <si>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</si>
  <si>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ВСЕГО РАСХОДОВ:</t>
  </si>
  <si>
    <t>Иные 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</si>
  <si>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</si>
  <si>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</si>
  <si>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ДОХОДЫ ОТ ПРОДАЖИ МАТЕРИАЛЬНЫХ НЕМАТЕРИАЛЬНЫХ АКТИВОВ</t>
  </si>
  <si>
    <t>1 16 00000 00 0000 000</t>
  </si>
  <si>
    <t>1 13 00000 00 0000 000</t>
  </si>
  <si>
    <t xml:space="preserve">1 05 01000 00 0000 110 </t>
  </si>
  <si>
    <t>Уточненные бюджетные назначения на год *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</si>
  <si>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</si>
  <si>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</si>
  <si>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ВСЕГО ДОХОДОВ: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</si>
  <si>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</si>
  <si>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</si>
  <si>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</si>
  <si>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</si>
  <si>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</si>
  <si>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ЗАДОЛЖЕННОСТЬ И ПЕРЕРАСЧЕТЫ ПО ОТМЕНЕННЫМ НАЛОГАМ, СБОРАМ И ИНЫМ ОБЯЗАТЕЛЬНЫМ ПЛАТЕЖАМ</t>
  </si>
  <si>
    <t>% исполнения к году</t>
  </si>
  <si>
    <t>ШТРАФЫ, САНКЦИИ, ВОЗМЕЩЕНИЕ УЩЕРБА</t>
  </si>
  <si>
    <t>ОБЩЕГОСУДАРСТВЕННЫЕ ВОПРОСЫ</t>
  </si>
  <si>
    <t>1 01 00000 00 0000 000</t>
  </si>
  <si>
    <t>1 17 00000 00 0000 000</t>
  </si>
  <si>
    <t>ПРОЧИЕ НЕНАЛОГОВЫЕ ДОХОДЫ</t>
  </si>
  <si>
    <t>НАЛОГИ НА ПРИБЫЛЬ, ДОХОДЫ</t>
  </si>
  <si>
    <t>Наименование</t>
  </si>
  <si>
    <t>Отклонение                      +,-                       к году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</si>
  <si>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</si>
  <si>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</si>
  <si>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</si>
  <si>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</si>
  <si>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</si>
  <si>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</si>
  <si>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</si>
  <si>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</si>
  <si>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</si>
  <si>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01 11</t>
  </si>
  <si>
    <t>Резервные фонды</t>
  </si>
  <si>
    <t>01 13</t>
  </si>
  <si>
    <t>Другие общегосударственные вопросы</t>
  </si>
  <si>
    <t>01 00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</si>
  <si>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</si>
  <si>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</si>
  <si>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</si>
  <si>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</si>
  <si>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</si>
  <si>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</si>
  <si>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</si>
  <si>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</si>
  <si>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</si>
  <si>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</si>
  <si>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</si>
  <si>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</si>
  <si>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</si>
  <si>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</si>
  <si>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</si>
  <si>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07 00</t>
  </si>
  <si>
    <t>07 05</t>
  </si>
  <si>
    <t>Профессиональная подготовка, переподготовка и повышение квалификации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</si>
  <si>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</si>
  <si>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</si>
  <si>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</si>
  <si>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</si>
  <si>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</si>
  <si>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</si>
  <si>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10 03</t>
  </si>
  <si>
    <t>Социальное обеспечение населения</t>
  </si>
  <si>
    <t>11 00</t>
  </si>
  <si>
    <t>11 05</t>
  </si>
  <si>
    <t>Другие вопросы в области физической культуры и спорта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</si>
  <si>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</si>
  <si>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</si>
  <si>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</si>
  <si>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</si>
  <si>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</si>
  <si>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Налог, взимаемый в связи с применением упрощенной системы налогообложения </t>
  </si>
  <si>
    <t>ДОХОДЫ ОТ ОКАЗАНИЯ ПЛАТНЫХ УСЛУГ (РАБОТ) И КОМПЕНСАЦИИ ЗАТРАТ ГОСУДАРСТВА</t>
  </si>
  <si>
    <t xml:space="preserve">КУЛЬТУРА, КИНЕМАТОГРАФИЯ </t>
  </si>
  <si>
    <t>13 00</t>
  </si>
  <si>
    <t>ОБСЛУЖИВАНИЕ ГОСУДАРСТВЕННОГО И МУНИЦИПАЛЬНОГО ДОЛГА</t>
  </si>
  <si>
    <t>13 01</t>
  </si>
  <si>
    <t>ПРОФИЦИТ БЮДЖЕТА (со знаком "плюс") ДЕФИЦИТ БЮДЖЕТА (со знаком "минус")</t>
  </si>
  <si>
    <t>11 01</t>
  </si>
  <si>
    <t>Физическая культура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</si>
  <si>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</si>
  <si>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</si>
  <si>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</si>
  <si>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</si>
  <si>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</si>
  <si>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Исполнение бюджета городского поселения "Город Людиново"</t>
  </si>
  <si>
    <t xml:space="preserve">1 06 01000 00 0000 110 </t>
  </si>
  <si>
    <t>Налог на имущество физических лиц</t>
  </si>
  <si>
    <t xml:space="preserve">1 06 06000 00 0000 110 </t>
  </si>
  <si>
    <t>Земельный налог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</si>
  <si>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</si>
  <si>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</si>
  <si>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</si>
  <si>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</si>
  <si>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</si>
  <si>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</si>
  <si>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</si>
  <si>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</si>
  <si>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</si>
  <si>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</si>
  <si>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</si>
  <si>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</si>
  <si>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</si>
  <si>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1 14 02052 13 0000 410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</si>
  <si>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</si>
  <si>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1 14 02053 13 0000 410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</si>
  <si>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</si>
  <si>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</si>
  <si>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АДМИНИСТРАТИВНЫЕПЛАТЕЖИ И СБОРЫ</t>
  </si>
  <si>
    <t>1 15 00000 00 0000 000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</si>
  <si>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</si>
  <si>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</si>
  <si>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</si>
  <si>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</si>
  <si>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</si>
  <si>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</si>
  <si>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</si>
  <si>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</si>
  <si>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</si>
  <si>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</si>
  <si>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2 07 05000 13 0000 180</t>
  </si>
  <si>
    <t>Прочие безвозмездные поступления в бюджеты городских поселений</t>
  </si>
  <si>
    <t>01 07</t>
  </si>
  <si>
    <t>Обеспечение проведения выборов и референдумов</t>
  </si>
  <si>
    <t>04 07</t>
  </si>
  <si>
    <t>Лесное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</si>
  <si>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</si>
  <si>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</si>
  <si>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</si>
  <si>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</si>
  <si>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Обслуживание государственного внутреннего и муниципального долга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</si>
  <si>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</t>
  </si>
  <si>
    <t>1 11 05025 13 0000 120</t>
  </si>
  <si>
    <t>2 02 10000 00 0000 151</t>
  </si>
  <si>
    <t>2 02 20000 00 0000 151</t>
  </si>
  <si>
    <t>2 02 40000 00 0000 151</t>
  </si>
  <si>
    <t>*   Бюджетный план на 2018 год уточнен с учетом изменений безвозмездных и целевых средств по отчету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</si>
  <si>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</si>
  <si>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</si>
  <si>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</si>
  <si>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</si>
  <si>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</si>
  <si>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ЖИЛИЩНО-КОММУНАЛЬНОЕ ХОЗЯЙСТВО</t>
  </si>
  <si>
    <t>1 11 09045 13 0000 120</t>
  </si>
  <si>
    <t>1 13 02065 13 0000 130</t>
  </si>
  <si>
    <t>на 01.10.2018 года</t>
  </si>
  <si>
    <t>Исполнение на 01.10.2018 г.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</si>
  <si>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</si>
  <si>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1 14 01050 13 0000 410</t>
  </si>
  <si>
    <t>Доходы от продажи квартир, находящихся в собственности городских поселений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</si>
</sst>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 ;\-#,##0\ "/>
    <numFmt numFmtId="187" formatCode="#,##0.0_ ;\-#,##0.0\ "/>
  </numFmts>
  <fonts count="57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1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6" fontId="9" fillId="0" borderId="6">
      <alignment wrapText="1"/>
      <protection/>
    </xf>
    <xf numFmtId="176" fontId="8" fillId="0" borderId="7" applyBorder="0">
      <alignment wrapText="1"/>
      <protection/>
    </xf>
    <xf numFmtId="0" fontId="48" fillId="0" borderId="8" applyNumberFormat="0" applyFill="0" applyAlignment="0" applyProtection="0"/>
    <xf numFmtId="0" fontId="49" fillId="28" borderId="9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1" fontId="4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186" fontId="13" fillId="0" borderId="17" xfId="0" applyNumberFormat="1" applyFont="1" applyBorder="1" applyAlignment="1">
      <alignment horizontal="right" vertical="center"/>
    </xf>
    <xf numFmtId="186" fontId="12" fillId="0" borderId="17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right" vertical="center" wrapText="1"/>
    </xf>
    <xf numFmtId="49" fontId="18" fillId="0" borderId="14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right" vertical="center" wrapText="1"/>
    </xf>
    <xf numFmtId="176" fontId="20" fillId="0" borderId="14" xfId="49" applyFont="1" applyFill="1" applyBorder="1" applyAlignment="1">
      <alignment horizontal="left" vertical="center" wrapText="1"/>
      <protection/>
    </xf>
    <xf numFmtId="49" fontId="19" fillId="0" borderId="14" xfId="0" applyNumberFormat="1" applyFont="1" applyFill="1" applyBorder="1" applyAlignment="1">
      <alignment horizontal="right" vertical="center" wrapText="1"/>
    </xf>
    <xf numFmtId="186" fontId="12" fillId="0" borderId="17" xfId="0" applyNumberFormat="1" applyFont="1" applyFill="1" applyBorder="1" applyAlignment="1">
      <alignment horizontal="right" vertical="center"/>
    </xf>
    <xf numFmtId="49" fontId="18" fillId="0" borderId="14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186" fontId="13" fillId="0" borderId="17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right" vertical="center" wrapText="1"/>
    </xf>
    <xf numFmtId="49" fontId="18" fillId="0" borderId="13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186" fontId="11" fillId="0" borderId="0" xfId="0" applyNumberFormat="1" applyFont="1" applyAlignment="1">
      <alignment vertical="center"/>
    </xf>
    <xf numFmtId="186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86" fontId="12" fillId="0" borderId="0" xfId="0" applyNumberFormat="1" applyFont="1" applyAlignment="1">
      <alignment vertical="center"/>
    </xf>
    <xf numFmtId="186" fontId="12" fillId="0" borderId="0" xfId="0" applyNumberFormat="1" applyFont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/>
    </xf>
    <xf numFmtId="0" fontId="21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87" fontId="13" fillId="0" borderId="17" xfId="0" applyNumberFormat="1" applyFont="1" applyBorder="1" applyAlignment="1">
      <alignment horizontal="right" vertical="center"/>
    </xf>
    <xf numFmtId="187" fontId="12" fillId="0" borderId="17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49" fontId="21" fillId="0" borderId="17" xfId="61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20" fillId="0" borderId="17" xfId="0" applyFont="1" applyBorder="1" applyAlignment="1">
      <alignment vertical="center" wrapText="1"/>
    </xf>
    <xf numFmtId="0" fontId="21" fillId="33" borderId="16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3" borderId="16" xfId="0" applyFont="1" applyFill="1" applyBorder="1" applyAlignment="1">
      <alignment vertical="center" wrapText="1"/>
    </xf>
    <xf numFmtId="49" fontId="13" fillId="0" borderId="14" xfId="0" applyNumberFormat="1" applyFont="1" applyBorder="1" applyAlignment="1">
      <alignment vertical="center"/>
    </xf>
    <xf numFmtId="0" fontId="21" fillId="33" borderId="16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186" fontId="12" fillId="0" borderId="17" xfId="63" applyNumberFormat="1" applyFont="1" applyFill="1" applyBorder="1" applyAlignment="1">
      <alignment horizontal="right" vertical="center"/>
    </xf>
    <xf numFmtId="49" fontId="19" fillId="0" borderId="19" xfId="0" applyNumberFormat="1" applyFont="1" applyFill="1" applyBorder="1" applyAlignment="1">
      <alignment horizontal="right" vertical="center" wrapText="1"/>
    </xf>
    <xf numFmtId="0" fontId="13" fillId="33" borderId="17" xfId="0" applyFont="1" applyFill="1" applyBorder="1" applyAlignment="1">
      <alignment vertical="center" wrapText="1"/>
    </xf>
    <xf numFmtId="186" fontId="13" fillId="0" borderId="17" xfId="63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top" wrapText="1"/>
    </xf>
    <xf numFmtId="0" fontId="10" fillId="0" borderId="17" xfId="0" applyFont="1" applyBorder="1" applyAlignment="1" applyProtection="1">
      <alignment horizontal="center" vertical="top" wrapText="1"/>
      <protection locked="0"/>
    </xf>
    <xf numFmtId="176" fontId="21" fillId="0" borderId="17" xfId="50" applyFont="1" applyFill="1" applyBorder="1" applyAlignment="1">
      <alignment vertical="center" wrapText="1"/>
      <protection/>
    </xf>
    <xf numFmtId="176" fontId="20" fillId="0" borderId="17" xfId="50" applyFont="1" applyFill="1" applyBorder="1" applyAlignment="1">
      <alignment vertical="center" wrapText="1"/>
      <protection/>
    </xf>
    <xf numFmtId="49" fontId="12" fillId="0" borderId="17" xfId="0" applyNumberFormat="1" applyFont="1" applyBorder="1" applyAlignment="1">
      <alignment vertical="center" wrapText="1"/>
    </xf>
    <xf numFmtId="0" fontId="20" fillId="0" borderId="17" xfId="0" applyFont="1" applyFill="1" applyBorder="1" applyAlignment="1" applyProtection="1">
      <alignment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 applyProtection="1">
      <alignment vertical="center" wrapText="1"/>
      <protection locked="0"/>
    </xf>
    <xf numFmtId="0" fontId="13" fillId="0" borderId="21" xfId="0" applyNumberFormat="1" applyFont="1" applyFill="1" applyBorder="1" applyAlignment="1" applyProtection="1">
      <alignment horizontal="left" vertical="center"/>
      <protection locked="0"/>
    </xf>
    <xf numFmtId="186" fontId="18" fillId="0" borderId="17" xfId="0" applyNumberFormat="1" applyFont="1" applyBorder="1" applyAlignment="1">
      <alignment horizontal="right" vertical="center"/>
    </xf>
    <xf numFmtId="187" fontId="18" fillId="0" borderId="17" xfId="0" applyNumberFormat="1" applyFont="1" applyBorder="1" applyAlignment="1">
      <alignment horizontal="right" vertical="center"/>
    </xf>
    <xf numFmtId="187" fontId="18" fillId="0" borderId="17" xfId="0" applyNumberFormat="1" applyFont="1" applyBorder="1" applyAlignment="1">
      <alignment horizontal="right" vertical="center"/>
    </xf>
    <xf numFmtId="187" fontId="19" fillId="0" borderId="17" xfId="0" applyNumberFormat="1" applyFont="1" applyBorder="1" applyAlignment="1">
      <alignment horizontal="right" vertical="center"/>
    </xf>
    <xf numFmtId="186" fontId="13" fillId="0" borderId="17" xfId="0" applyNumberFormat="1" applyFont="1" applyFill="1" applyBorder="1" applyAlignment="1" applyProtection="1">
      <alignment horizontal="right" vertical="center"/>
      <protection locked="0"/>
    </xf>
    <xf numFmtId="187" fontId="13" fillId="0" borderId="17" xfId="0" applyNumberFormat="1" applyFont="1" applyFill="1" applyBorder="1" applyAlignment="1" applyProtection="1">
      <alignment horizontal="right" vertical="center"/>
      <protection locked="0"/>
    </xf>
    <xf numFmtId="186" fontId="12" fillId="0" borderId="17" xfId="0" applyNumberFormat="1" applyFont="1" applyFill="1" applyBorder="1" applyAlignment="1" applyProtection="1">
      <alignment horizontal="right" vertical="center"/>
      <protection locked="0"/>
    </xf>
    <xf numFmtId="187" fontId="12" fillId="0" borderId="17" xfId="0" applyNumberFormat="1" applyFont="1" applyFill="1" applyBorder="1" applyAlignment="1" applyProtection="1">
      <alignment horizontal="right" vertical="center"/>
      <protection locked="0"/>
    </xf>
    <xf numFmtId="186" fontId="13" fillId="0" borderId="17" xfId="0" applyNumberFormat="1" applyFont="1" applyFill="1" applyBorder="1" applyAlignment="1" applyProtection="1">
      <alignment horizontal="right" vertical="center"/>
      <protection/>
    </xf>
    <xf numFmtId="186" fontId="21" fillId="0" borderId="17" xfId="0" applyNumberFormat="1" applyFont="1" applyBorder="1" applyAlignment="1">
      <alignment horizontal="right" vertical="center"/>
    </xf>
    <xf numFmtId="186" fontId="20" fillId="0" borderId="17" xfId="0" applyNumberFormat="1" applyFont="1" applyBorder="1" applyAlignment="1">
      <alignment horizontal="right" vertical="center"/>
    </xf>
    <xf numFmtId="186" fontId="18" fillId="0" borderId="17" xfId="61" applyNumberFormat="1" applyFont="1" applyBorder="1" applyAlignment="1">
      <alignment horizontal="right" vertical="center"/>
      <protection/>
    </xf>
    <xf numFmtId="186" fontId="21" fillId="0" borderId="17" xfId="0" applyNumberFormat="1" applyFont="1" applyFill="1" applyBorder="1" applyAlignment="1">
      <alignment horizontal="right" vertical="center"/>
    </xf>
    <xf numFmtId="186" fontId="11" fillId="0" borderId="17" xfId="0" applyNumberFormat="1" applyFont="1" applyBorder="1" applyAlignment="1">
      <alignment horizontal="right" vertical="center"/>
    </xf>
    <xf numFmtId="176" fontId="20" fillId="0" borderId="16" xfId="49" applyFont="1" applyFill="1" applyBorder="1" applyAlignment="1">
      <alignment vertical="center" wrapText="1"/>
      <protection/>
    </xf>
    <xf numFmtId="49" fontId="13" fillId="0" borderId="16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="75" zoomScaleNormal="75" zoomScaleSheetLayoutView="75" zoomScalePageLayoutView="0" workbookViewId="0" topLeftCell="A1">
      <selection activeCell="P21" sqref="P21"/>
    </sheetView>
  </sheetViews>
  <sheetFormatPr defaultColWidth="9.00390625" defaultRowHeight="12.75"/>
  <cols>
    <col min="1" max="1" width="5.75390625" style="2" customWidth="1"/>
    <col min="2" max="2" width="0.2421875" style="2" customWidth="1"/>
    <col min="3" max="3" width="32.75390625" style="2" customWidth="1"/>
    <col min="4" max="4" width="68.75390625" style="2" customWidth="1"/>
    <col min="5" max="5" width="16.125" style="24" customWidth="1"/>
    <col min="6" max="6" width="15.00390625" style="24" customWidth="1"/>
    <col min="7" max="7" width="15.00390625" style="5" customWidth="1"/>
    <col min="8" max="8" width="14.375" style="24" customWidth="1"/>
    <col min="9" max="10" width="11.875" style="3" customWidth="1"/>
    <col min="11" max="16384" width="9.125" style="3" customWidth="1"/>
  </cols>
  <sheetData>
    <row r="1" spans="1:9" ht="12.75" customHeight="1">
      <c r="A1" s="163" t="s">
        <v>103</v>
      </c>
      <c r="B1" s="163"/>
      <c r="C1" s="163"/>
      <c r="D1" s="163"/>
      <c r="E1" s="163"/>
      <c r="F1" s="163"/>
      <c r="G1" s="163"/>
      <c r="H1" s="163"/>
      <c r="I1" s="29"/>
    </row>
    <row r="2" spans="1:9" ht="12.75" customHeight="1">
      <c r="A2" s="163"/>
      <c r="B2" s="163"/>
      <c r="C2" s="163"/>
      <c r="D2" s="163"/>
      <c r="E2" s="163"/>
      <c r="F2" s="163"/>
      <c r="G2" s="163"/>
      <c r="H2" s="163"/>
      <c r="I2" s="29"/>
    </row>
    <row r="3" spans="1:9" ht="12.75" customHeight="1">
      <c r="A3" s="163" t="s">
        <v>163</v>
      </c>
      <c r="B3" s="163"/>
      <c r="C3" s="163"/>
      <c r="D3" s="163"/>
      <c r="E3" s="163"/>
      <c r="F3" s="163"/>
      <c r="G3" s="163"/>
      <c r="H3" s="163"/>
      <c r="I3" s="29"/>
    </row>
    <row r="4" spans="1:9" ht="11.25" customHeight="1">
      <c r="A4" s="163"/>
      <c r="B4" s="163"/>
      <c r="C4" s="163"/>
      <c r="D4" s="163"/>
      <c r="E4" s="163"/>
      <c r="F4" s="163"/>
      <c r="G4" s="163"/>
      <c r="H4" s="163"/>
      <c r="I4" s="31"/>
    </row>
    <row r="5" spans="1:10" ht="15" customHeight="1">
      <c r="A5" s="1"/>
      <c r="B5" s="1"/>
      <c r="C5" s="1"/>
      <c r="D5" s="1"/>
      <c r="E5" s="23"/>
      <c r="F5" s="23"/>
      <c r="G5" s="23"/>
      <c r="H5" s="32" t="s">
        <v>11</v>
      </c>
      <c r="I5" s="9"/>
      <c r="J5" s="9"/>
    </row>
    <row r="6" spans="1:10" ht="64.5" customHeight="1">
      <c r="A6" s="164" t="s">
        <v>26</v>
      </c>
      <c r="B6" s="165"/>
      <c r="C6" s="166"/>
      <c r="D6" s="109" t="s">
        <v>39</v>
      </c>
      <c r="E6" s="110" t="s">
        <v>22</v>
      </c>
      <c r="F6" s="110" t="s">
        <v>164</v>
      </c>
      <c r="G6" s="110" t="s">
        <v>40</v>
      </c>
      <c r="H6" s="110" t="s">
        <v>32</v>
      </c>
      <c r="I6" s="14"/>
      <c r="J6" s="10"/>
    </row>
    <row r="7" spans="1:15" ht="28.5" customHeight="1">
      <c r="A7" s="33"/>
      <c r="B7" s="34"/>
      <c r="C7" s="34"/>
      <c r="D7" s="35" t="s">
        <v>10</v>
      </c>
      <c r="E7" s="118">
        <f>E8+E10+E12+E15+E20+E27+E31+E36+E38+E41</f>
        <v>95118</v>
      </c>
      <c r="F7" s="118">
        <f>F8+F10+F12+F15+F20+F27+F31+F36+F38+F41</f>
        <v>73693</v>
      </c>
      <c r="G7" s="118">
        <f aca="true" t="shared" si="0" ref="G7:G43">F7-E7</f>
        <v>-21425</v>
      </c>
      <c r="H7" s="119">
        <f aca="true" t="shared" si="1" ref="H7:H17">F7/E7*100</f>
        <v>77.47534641182531</v>
      </c>
      <c r="I7" s="9"/>
      <c r="J7" s="9"/>
      <c r="K7" s="9"/>
      <c r="L7" s="9"/>
      <c r="M7" s="9"/>
      <c r="N7" s="9"/>
      <c r="O7" s="9"/>
    </row>
    <row r="8" spans="1:10" ht="24.75" customHeight="1">
      <c r="A8" s="36" t="s">
        <v>29</v>
      </c>
      <c r="B8" s="134"/>
      <c r="C8" s="135" t="s">
        <v>35</v>
      </c>
      <c r="D8" s="38" t="s">
        <v>38</v>
      </c>
      <c r="E8" s="39">
        <f>SUM(E9:E9)</f>
        <v>40200</v>
      </c>
      <c r="F8" s="39">
        <f>SUM(F9:F9)</f>
        <v>29501</v>
      </c>
      <c r="G8" s="118">
        <f t="shared" si="0"/>
        <v>-10699</v>
      </c>
      <c r="H8" s="120">
        <f t="shared" si="1"/>
        <v>73.38557213930348</v>
      </c>
      <c r="I8" s="15"/>
      <c r="J8" s="9"/>
    </row>
    <row r="9" spans="1:10" s="5" customFormat="1" ht="26.25" customHeight="1">
      <c r="A9" s="41" t="s">
        <v>29</v>
      </c>
      <c r="B9" s="136"/>
      <c r="C9" s="137" t="s">
        <v>27</v>
      </c>
      <c r="D9" s="43" t="s">
        <v>28</v>
      </c>
      <c r="E9" s="40">
        <v>40200</v>
      </c>
      <c r="F9" s="40">
        <v>29501</v>
      </c>
      <c r="G9" s="40">
        <f t="shared" si="0"/>
        <v>-10699</v>
      </c>
      <c r="H9" s="121">
        <f t="shared" si="1"/>
        <v>73.38557213930348</v>
      </c>
      <c r="I9" s="16"/>
      <c r="J9" s="11"/>
    </row>
    <row r="10" spans="1:10" s="5" customFormat="1" ht="63.75" customHeight="1" hidden="1">
      <c r="A10" s="47" t="s">
        <v>29</v>
      </c>
      <c r="B10" s="138"/>
      <c r="C10" s="108" t="s">
        <v>98</v>
      </c>
      <c r="D10" s="111" t="s">
        <v>99</v>
      </c>
      <c r="E10" s="39">
        <f>E11</f>
        <v>0</v>
      </c>
      <c r="F10" s="39">
        <f>F11</f>
        <v>0</v>
      </c>
      <c r="G10" s="118">
        <f>F10-E10</f>
        <v>0</v>
      </c>
      <c r="H10" s="120">
        <v>0</v>
      </c>
      <c r="I10" s="16"/>
      <c r="J10" s="11"/>
    </row>
    <row r="11" spans="1:10" s="5" customFormat="1" ht="67.5" customHeight="1" hidden="1">
      <c r="A11" s="41" t="s">
        <v>29</v>
      </c>
      <c r="B11" s="138"/>
      <c r="C11" s="107" t="s">
        <v>100</v>
      </c>
      <c r="D11" s="112" t="s">
        <v>101</v>
      </c>
      <c r="E11" s="40">
        <v>0</v>
      </c>
      <c r="F11" s="40">
        <v>0</v>
      </c>
      <c r="G11" s="40">
        <f>F11-E11</f>
        <v>0</v>
      </c>
      <c r="H11" s="121">
        <v>0</v>
      </c>
      <c r="I11" s="16"/>
      <c r="J11" s="11"/>
    </row>
    <row r="12" spans="1:10" s="4" customFormat="1" ht="25.5" customHeight="1">
      <c r="A12" s="36" t="s">
        <v>29</v>
      </c>
      <c r="B12" s="139"/>
      <c r="C12" s="135" t="s">
        <v>6</v>
      </c>
      <c r="D12" s="37" t="s">
        <v>7</v>
      </c>
      <c r="E12" s="39">
        <f>SUM(E13:E14)</f>
        <v>25005</v>
      </c>
      <c r="F12" s="39">
        <f>SUM(F13:F14)</f>
        <v>22807</v>
      </c>
      <c r="G12" s="118">
        <f t="shared" si="0"/>
        <v>-2198</v>
      </c>
      <c r="H12" s="80">
        <f t="shared" si="1"/>
        <v>91.20975804839033</v>
      </c>
      <c r="I12" s="17"/>
      <c r="J12" s="27"/>
    </row>
    <row r="13" spans="1:10" ht="42" customHeight="1">
      <c r="A13" s="44" t="s">
        <v>29</v>
      </c>
      <c r="B13" s="45"/>
      <c r="C13" s="140" t="s">
        <v>21</v>
      </c>
      <c r="D13" s="42" t="s">
        <v>89</v>
      </c>
      <c r="E13" s="40">
        <v>24999</v>
      </c>
      <c r="F13" s="40">
        <v>22802</v>
      </c>
      <c r="G13" s="40">
        <f t="shared" si="0"/>
        <v>-2197</v>
      </c>
      <c r="H13" s="81">
        <f t="shared" si="1"/>
        <v>91.21164846593864</v>
      </c>
      <c r="I13" s="15"/>
      <c r="J13" s="9"/>
    </row>
    <row r="14" spans="1:10" ht="31.5" customHeight="1">
      <c r="A14" s="41" t="s">
        <v>29</v>
      </c>
      <c r="B14" s="138"/>
      <c r="C14" s="137" t="s">
        <v>2</v>
      </c>
      <c r="D14" s="42" t="s">
        <v>3</v>
      </c>
      <c r="E14" s="40">
        <v>6</v>
      </c>
      <c r="F14" s="40">
        <v>5</v>
      </c>
      <c r="G14" s="40">
        <f t="shared" si="0"/>
        <v>-1</v>
      </c>
      <c r="H14" s="81">
        <f t="shared" si="1"/>
        <v>83.33333333333334</v>
      </c>
      <c r="I14" s="15"/>
      <c r="J14" s="9"/>
    </row>
    <row r="15" spans="1:10" s="4" customFormat="1" ht="27" customHeight="1">
      <c r="A15" s="36" t="s">
        <v>29</v>
      </c>
      <c r="B15" s="134"/>
      <c r="C15" s="135" t="s">
        <v>4</v>
      </c>
      <c r="D15" s="37" t="s">
        <v>5</v>
      </c>
      <c r="E15" s="39">
        <f>SUM(E16:E17)</f>
        <v>19070</v>
      </c>
      <c r="F15" s="39">
        <f>SUM(F16:F17)</f>
        <v>11957</v>
      </c>
      <c r="G15" s="39">
        <f t="shared" si="0"/>
        <v>-7113</v>
      </c>
      <c r="H15" s="80">
        <f t="shared" si="1"/>
        <v>62.70057682223388</v>
      </c>
      <c r="I15" s="17"/>
      <c r="J15" s="22"/>
    </row>
    <row r="16" spans="1:10" s="4" customFormat="1" ht="26.25" customHeight="1">
      <c r="A16" s="41" t="s">
        <v>29</v>
      </c>
      <c r="B16" s="138"/>
      <c r="C16" s="137" t="s">
        <v>104</v>
      </c>
      <c r="D16" s="42" t="s">
        <v>105</v>
      </c>
      <c r="E16" s="40">
        <v>1262</v>
      </c>
      <c r="F16" s="40">
        <v>702</v>
      </c>
      <c r="G16" s="40">
        <f>F16-E16</f>
        <v>-560</v>
      </c>
      <c r="H16" s="81">
        <f>F16/E16*100</f>
        <v>55.62599049128367</v>
      </c>
      <c r="I16" s="17"/>
      <c r="J16" s="22"/>
    </row>
    <row r="17" spans="1:10" ht="26.25" customHeight="1">
      <c r="A17" s="41" t="s">
        <v>29</v>
      </c>
      <c r="B17" s="138"/>
      <c r="C17" s="137" t="s">
        <v>106</v>
      </c>
      <c r="D17" s="42" t="s">
        <v>107</v>
      </c>
      <c r="E17" s="40">
        <v>17808</v>
      </c>
      <c r="F17" s="40">
        <v>11255</v>
      </c>
      <c r="G17" s="40">
        <f t="shared" si="0"/>
        <v>-6553</v>
      </c>
      <c r="H17" s="81">
        <f t="shared" si="1"/>
        <v>63.20193171608266</v>
      </c>
      <c r="I17" s="15"/>
      <c r="J17" s="9"/>
    </row>
    <row r="18" spans="1:10" ht="63" customHeight="1" hidden="1">
      <c r="A18" s="47" t="s">
        <v>29</v>
      </c>
      <c r="B18" s="141"/>
      <c r="C18" s="142" t="s">
        <v>43</v>
      </c>
      <c r="D18" s="48" t="s">
        <v>31</v>
      </c>
      <c r="E18" s="39">
        <f>E19</f>
        <v>0</v>
      </c>
      <c r="F18" s="39">
        <f>F19</f>
        <v>0</v>
      </c>
      <c r="G18" s="39">
        <f t="shared" si="0"/>
        <v>0</v>
      </c>
      <c r="H18" s="80">
        <v>0</v>
      </c>
      <c r="I18" s="9"/>
      <c r="J18" s="9"/>
    </row>
    <row r="19" spans="1:10" ht="38.25" customHeight="1" hidden="1">
      <c r="A19" s="41" t="s">
        <v>29</v>
      </c>
      <c r="B19" s="138"/>
      <c r="C19" s="140" t="s">
        <v>30</v>
      </c>
      <c r="D19" s="49" t="s">
        <v>9</v>
      </c>
      <c r="E19" s="40">
        <v>0</v>
      </c>
      <c r="F19" s="40">
        <v>0</v>
      </c>
      <c r="G19" s="40">
        <f t="shared" si="0"/>
        <v>0</v>
      </c>
      <c r="H19" s="81">
        <v>0</v>
      </c>
      <c r="I19" s="9"/>
      <c r="J19" s="9"/>
    </row>
    <row r="20" spans="1:10" s="4" customFormat="1" ht="81">
      <c r="A20" s="50" t="s">
        <v>29</v>
      </c>
      <c r="B20" s="139"/>
      <c r="C20" s="135" t="s">
        <v>1</v>
      </c>
      <c r="D20" s="37" t="s">
        <v>24</v>
      </c>
      <c r="E20" s="39">
        <f>SUM(E21:E26)</f>
        <v>6153</v>
      </c>
      <c r="F20" s="39">
        <f>SUM(F21:F26)</f>
        <v>5388</v>
      </c>
      <c r="G20" s="39">
        <f t="shared" si="0"/>
        <v>-765</v>
      </c>
      <c r="H20" s="80">
        <f aca="true" t="shared" si="2" ref="H20:H25">F20/E20*100</f>
        <v>87.56704046806436</v>
      </c>
      <c r="I20" s="17"/>
      <c r="J20" s="8"/>
    </row>
    <row r="21" spans="1:10" ht="132" customHeight="1">
      <c r="A21" s="41" t="s">
        <v>29</v>
      </c>
      <c r="B21" s="138"/>
      <c r="C21" s="95" t="s">
        <v>108</v>
      </c>
      <c r="D21" s="51" t="s">
        <v>109</v>
      </c>
      <c r="E21" s="40">
        <v>5753</v>
      </c>
      <c r="F21" s="40">
        <v>5030</v>
      </c>
      <c r="G21" s="40">
        <f t="shared" si="0"/>
        <v>-723</v>
      </c>
      <c r="H21" s="81">
        <f t="shared" si="2"/>
        <v>87.43264383799757</v>
      </c>
      <c r="I21" s="15"/>
      <c r="J21" s="9"/>
    </row>
    <row r="22" spans="1:10" ht="132" customHeight="1">
      <c r="A22" s="41" t="s">
        <v>29</v>
      </c>
      <c r="B22" s="138"/>
      <c r="C22" s="95" t="s">
        <v>150</v>
      </c>
      <c r="D22" s="132" t="s">
        <v>149</v>
      </c>
      <c r="E22" s="40">
        <v>50</v>
      </c>
      <c r="F22" s="40">
        <v>66</v>
      </c>
      <c r="G22" s="40">
        <f t="shared" si="0"/>
        <v>16</v>
      </c>
      <c r="H22" s="81">
        <f t="shared" si="2"/>
        <v>132</v>
      </c>
      <c r="I22" s="15"/>
      <c r="J22" s="9"/>
    </row>
    <row r="23" spans="1:10" ht="110.25" customHeight="1">
      <c r="A23" s="52" t="s">
        <v>29</v>
      </c>
      <c r="B23" s="143"/>
      <c r="C23" s="140" t="s">
        <v>110</v>
      </c>
      <c r="D23" s="74" t="s">
        <v>111</v>
      </c>
      <c r="E23" s="40">
        <v>350</v>
      </c>
      <c r="F23" s="40">
        <v>241</v>
      </c>
      <c r="G23" s="40">
        <f t="shared" si="0"/>
        <v>-109</v>
      </c>
      <c r="H23" s="81">
        <f t="shared" si="2"/>
        <v>68.85714285714286</v>
      </c>
      <c r="I23" s="15"/>
      <c r="J23" s="9"/>
    </row>
    <row r="24" spans="1:10" ht="70.5" customHeight="1">
      <c r="A24" s="52" t="s">
        <v>29</v>
      </c>
      <c r="B24" s="143"/>
      <c r="C24" s="137" t="s">
        <v>112</v>
      </c>
      <c r="D24" s="74" t="s">
        <v>113</v>
      </c>
      <c r="E24" s="40">
        <v>0</v>
      </c>
      <c r="F24" s="40">
        <v>19</v>
      </c>
      <c r="G24" s="40">
        <f>F24-E24</f>
        <v>19</v>
      </c>
      <c r="H24" s="81" t="e">
        <f t="shared" si="2"/>
        <v>#DIV/0!</v>
      </c>
      <c r="I24" s="15"/>
      <c r="J24" s="9"/>
    </row>
    <row r="25" spans="1:10" ht="70.5" customHeight="1" hidden="1">
      <c r="A25" s="52" t="s">
        <v>29</v>
      </c>
      <c r="B25" s="143"/>
      <c r="C25" s="137" t="s">
        <v>114</v>
      </c>
      <c r="D25" s="74" t="s">
        <v>115</v>
      </c>
      <c r="E25" s="40">
        <v>0</v>
      </c>
      <c r="F25" s="40">
        <v>0</v>
      </c>
      <c r="G25" s="40">
        <f>F25-E25</f>
        <v>0</v>
      </c>
      <c r="H25" s="81" t="e">
        <f t="shared" si="2"/>
        <v>#DIV/0!</v>
      </c>
      <c r="I25" s="15"/>
      <c r="J25" s="9"/>
    </row>
    <row r="26" spans="1:10" ht="131.25" customHeight="1">
      <c r="A26" s="52" t="s">
        <v>29</v>
      </c>
      <c r="B26" s="143"/>
      <c r="C26" s="137" t="s">
        <v>161</v>
      </c>
      <c r="D26" s="74" t="s">
        <v>165</v>
      </c>
      <c r="E26" s="40">
        <v>0</v>
      </c>
      <c r="F26" s="40">
        <v>32</v>
      </c>
      <c r="G26" s="40">
        <f>F26-E26</f>
        <v>32</v>
      </c>
      <c r="H26" s="81">
        <v>0</v>
      </c>
      <c r="I26" s="15"/>
      <c r="J26" s="9"/>
    </row>
    <row r="27" spans="1:10" ht="64.5" customHeight="1">
      <c r="A27" s="54" t="s">
        <v>29</v>
      </c>
      <c r="B27" s="144"/>
      <c r="C27" s="145" t="s">
        <v>20</v>
      </c>
      <c r="D27" s="56" t="s">
        <v>90</v>
      </c>
      <c r="E27" s="57">
        <f>SUM(E28:E30)</f>
        <v>1600</v>
      </c>
      <c r="F27" s="57">
        <f>SUM(F28:F30)</f>
        <v>1355</v>
      </c>
      <c r="G27" s="39">
        <f t="shared" si="0"/>
        <v>-245</v>
      </c>
      <c r="H27" s="80">
        <f aca="true" t="shared" si="3" ref="H27:H39">F27/E27*100</f>
        <v>84.6875</v>
      </c>
      <c r="I27" s="15"/>
      <c r="J27" s="9"/>
    </row>
    <row r="28" spans="1:10" ht="64.5" customHeight="1">
      <c r="A28" s="99" t="s">
        <v>29</v>
      </c>
      <c r="B28" s="143"/>
      <c r="C28" s="106" t="s">
        <v>116</v>
      </c>
      <c r="D28" s="97" t="s">
        <v>117</v>
      </c>
      <c r="E28" s="98">
        <v>1600</v>
      </c>
      <c r="F28" s="53">
        <v>847</v>
      </c>
      <c r="G28" s="40">
        <f>E28-F28</f>
        <v>753</v>
      </c>
      <c r="H28" s="81">
        <f t="shared" si="3"/>
        <v>52.93750000000001</v>
      </c>
      <c r="I28" s="15"/>
      <c r="J28" s="9"/>
    </row>
    <row r="29" spans="1:10" ht="64.5" customHeight="1">
      <c r="A29" s="99" t="s">
        <v>29</v>
      </c>
      <c r="B29" s="143"/>
      <c r="C29" s="105" t="s">
        <v>162</v>
      </c>
      <c r="D29" s="82" t="s">
        <v>120</v>
      </c>
      <c r="E29" s="98">
        <v>0</v>
      </c>
      <c r="F29" s="53">
        <v>358</v>
      </c>
      <c r="G29" s="40">
        <f>E29-F29</f>
        <v>-358</v>
      </c>
      <c r="H29" s="81">
        <v>0</v>
      </c>
      <c r="I29" s="15"/>
      <c r="J29" s="9"/>
    </row>
    <row r="30" spans="1:10" ht="64.5" customHeight="1">
      <c r="A30" s="99" t="s">
        <v>29</v>
      </c>
      <c r="B30" s="146"/>
      <c r="C30" s="105" t="s">
        <v>118</v>
      </c>
      <c r="D30" s="82" t="s">
        <v>119</v>
      </c>
      <c r="E30" s="98">
        <v>0</v>
      </c>
      <c r="F30" s="53">
        <v>150</v>
      </c>
      <c r="G30" s="40">
        <f>E30-F30</f>
        <v>-150</v>
      </c>
      <c r="H30" s="81">
        <v>0</v>
      </c>
      <c r="I30" s="15"/>
      <c r="J30" s="9"/>
    </row>
    <row r="31" spans="1:10" ht="40.5" customHeight="1">
      <c r="A31" s="58" t="s">
        <v>29</v>
      </c>
      <c r="B31" s="143"/>
      <c r="C31" s="147" t="s">
        <v>8</v>
      </c>
      <c r="D31" s="55" t="s">
        <v>18</v>
      </c>
      <c r="E31" s="57">
        <f>SUM(E32:E35)</f>
        <v>2000</v>
      </c>
      <c r="F31" s="57">
        <f>SUM(F32:F35)</f>
        <v>2011</v>
      </c>
      <c r="G31" s="39">
        <f t="shared" si="0"/>
        <v>11</v>
      </c>
      <c r="H31" s="80">
        <f t="shared" si="3"/>
        <v>100.55000000000001</v>
      </c>
      <c r="I31" s="15"/>
      <c r="J31" s="9"/>
    </row>
    <row r="32" spans="1:10" ht="47.25" customHeight="1">
      <c r="A32" s="99" t="s">
        <v>29</v>
      </c>
      <c r="B32" s="143"/>
      <c r="C32" s="104" t="s">
        <v>166</v>
      </c>
      <c r="D32" s="96" t="s">
        <v>167</v>
      </c>
      <c r="E32" s="98">
        <v>0</v>
      </c>
      <c r="F32" s="98">
        <v>449</v>
      </c>
      <c r="G32" s="40">
        <f>E32-F32</f>
        <v>-449</v>
      </c>
      <c r="H32" s="81">
        <v>0</v>
      </c>
      <c r="I32" s="15"/>
      <c r="J32" s="9"/>
    </row>
    <row r="33" spans="1:10" ht="151.5" customHeight="1" hidden="1">
      <c r="A33" s="99" t="s">
        <v>29</v>
      </c>
      <c r="B33" s="143"/>
      <c r="C33" s="104" t="s">
        <v>121</v>
      </c>
      <c r="D33" s="96" t="s">
        <v>122</v>
      </c>
      <c r="E33" s="98">
        <v>0</v>
      </c>
      <c r="F33" s="98">
        <v>0</v>
      </c>
      <c r="G33" s="40">
        <f>E33-F33</f>
        <v>0</v>
      </c>
      <c r="H33" s="81" t="e">
        <f t="shared" si="3"/>
        <v>#DIV/0!</v>
      </c>
      <c r="I33" s="15"/>
      <c r="J33" s="9"/>
    </row>
    <row r="34" spans="1:10" ht="170.25" customHeight="1">
      <c r="A34" s="41" t="s">
        <v>29</v>
      </c>
      <c r="B34" s="105"/>
      <c r="C34" s="103" t="s">
        <v>123</v>
      </c>
      <c r="D34" s="96" t="s">
        <v>155</v>
      </c>
      <c r="E34" s="40">
        <v>300</v>
      </c>
      <c r="F34" s="40">
        <v>0</v>
      </c>
      <c r="G34" s="40">
        <f t="shared" si="0"/>
        <v>-300</v>
      </c>
      <c r="H34" s="81">
        <f t="shared" si="3"/>
        <v>0</v>
      </c>
      <c r="I34" s="15"/>
      <c r="J34" s="9"/>
    </row>
    <row r="35" spans="1:10" ht="87" customHeight="1">
      <c r="A35" s="41" t="s">
        <v>29</v>
      </c>
      <c r="B35" s="138"/>
      <c r="C35" s="140" t="s">
        <v>124</v>
      </c>
      <c r="D35" s="42" t="s">
        <v>125</v>
      </c>
      <c r="E35" s="40">
        <v>1700</v>
      </c>
      <c r="F35" s="40">
        <v>1562</v>
      </c>
      <c r="G35" s="40">
        <f t="shared" si="0"/>
        <v>-138</v>
      </c>
      <c r="H35" s="81">
        <f t="shared" si="3"/>
        <v>91.88235294117646</v>
      </c>
      <c r="I35" s="15"/>
      <c r="J35" s="9"/>
    </row>
    <row r="36" spans="1:10" ht="36" customHeight="1">
      <c r="A36" s="59" t="s">
        <v>29</v>
      </c>
      <c r="B36" s="148"/>
      <c r="C36" s="149" t="s">
        <v>127</v>
      </c>
      <c r="D36" s="60" t="s">
        <v>126</v>
      </c>
      <c r="E36" s="57">
        <f>E37</f>
        <v>40</v>
      </c>
      <c r="F36" s="57">
        <f>F37</f>
        <v>31</v>
      </c>
      <c r="G36" s="39">
        <f>F36-E36</f>
        <v>-9</v>
      </c>
      <c r="H36" s="80">
        <f t="shared" si="3"/>
        <v>77.5</v>
      </c>
      <c r="I36" s="15"/>
      <c r="J36" s="9"/>
    </row>
    <row r="37" spans="1:10" ht="69.75" customHeight="1">
      <c r="A37" s="41" t="s">
        <v>29</v>
      </c>
      <c r="B37" s="138"/>
      <c r="C37" s="137" t="s">
        <v>128</v>
      </c>
      <c r="D37" s="42" t="s">
        <v>129</v>
      </c>
      <c r="E37" s="40">
        <v>40</v>
      </c>
      <c r="F37" s="40">
        <v>31</v>
      </c>
      <c r="G37" s="40">
        <f>F37-E37</f>
        <v>-9</v>
      </c>
      <c r="H37" s="81">
        <f t="shared" si="3"/>
        <v>77.5</v>
      </c>
      <c r="I37" s="15"/>
      <c r="J37" s="9"/>
    </row>
    <row r="38" spans="1:10" s="7" customFormat="1" ht="44.25" customHeight="1">
      <c r="A38" s="59" t="s">
        <v>29</v>
      </c>
      <c r="B38" s="148"/>
      <c r="C38" s="149" t="s">
        <v>19</v>
      </c>
      <c r="D38" s="60" t="s">
        <v>33</v>
      </c>
      <c r="E38" s="57">
        <f>SUM(E39:E40)</f>
        <v>1050</v>
      </c>
      <c r="F38" s="57">
        <f>SUM(F39:F40)</f>
        <v>117</v>
      </c>
      <c r="G38" s="39">
        <f t="shared" si="0"/>
        <v>-933</v>
      </c>
      <c r="H38" s="80">
        <f t="shared" si="3"/>
        <v>11.142857142857142</v>
      </c>
      <c r="I38" s="18"/>
      <c r="J38" s="12"/>
    </row>
    <row r="39" spans="1:10" ht="87.75" customHeight="1">
      <c r="A39" s="41" t="s">
        <v>29</v>
      </c>
      <c r="B39" s="138"/>
      <c r="C39" s="150" t="s">
        <v>130</v>
      </c>
      <c r="D39" s="42" t="s">
        <v>131</v>
      </c>
      <c r="E39" s="40">
        <v>200</v>
      </c>
      <c r="F39" s="40">
        <v>59</v>
      </c>
      <c r="G39" s="40">
        <f t="shared" si="0"/>
        <v>-141</v>
      </c>
      <c r="H39" s="81">
        <f t="shared" si="3"/>
        <v>29.5</v>
      </c>
      <c r="I39" s="15"/>
      <c r="J39" s="9"/>
    </row>
    <row r="40" spans="1:10" ht="70.5" customHeight="1">
      <c r="A40" s="41" t="s">
        <v>29</v>
      </c>
      <c r="B40" s="138"/>
      <c r="C40" s="95" t="s">
        <v>132</v>
      </c>
      <c r="D40" s="82" t="s">
        <v>133</v>
      </c>
      <c r="E40" s="40">
        <v>850</v>
      </c>
      <c r="F40" s="40">
        <v>58</v>
      </c>
      <c r="G40" s="40">
        <f>F40-E40</f>
        <v>-792</v>
      </c>
      <c r="H40" s="81">
        <f>F40/E40*100</f>
        <v>6.8235294117647065</v>
      </c>
      <c r="I40" s="15"/>
      <c r="J40" s="9"/>
    </row>
    <row r="41" spans="1:10" ht="24.75" customHeight="1">
      <c r="A41" s="50" t="s">
        <v>29</v>
      </c>
      <c r="B41" s="139"/>
      <c r="C41" s="151" t="s">
        <v>36</v>
      </c>
      <c r="D41" s="60" t="s">
        <v>37</v>
      </c>
      <c r="E41" s="39">
        <f>SUM(E42:E43)</f>
        <v>0</v>
      </c>
      <c r="F41" s="39">
        <f>SUM(F42:F43)</f>
        <v>526</v>
      </c>
      <c r="G41" s="39">
        <f t="shared" si="0"/>
        <v>526</v>
      </c>
      <c r="H41" s="80">
        <v>0</v>
      </c>
      <c r="I41" s="15"/>
      <c r="J41" s="9"/>
    </row>
    <row r="42" spans="1:10" ht="46.5" customHeight="1">
      <c r="A42" s="46" t="s">
        <v>29</v>
      </c>
      <c r="B42" s="45"/>
      <c r="C42" s="137" t="s">
        <v>134</v>
      </c>
      <c r="D42" s="42" t="s">
        <v>135</v>
      </c>
      <c r="E42" s="40">
        <v>0</v>
      </c>
      <c r="F42" s="40">
        <v>1</v>
      </c>
      <c r="G42" s="40">
        <f t="shared" si="0"/>
        <v>1</v>
      </c>
      <c r="H42" s="81">
        <v>0</v>
      </c>
      <c r="I42" s="15"/>
      <c r="J42" s="9"/>
    </row>
    <row r="43" spans="1:10" ht="43.5" customHeight="1">
      <c r="A43" s="161" t="s">
        <v>29</v>
      </c>
      <c r="B43" s="152"/>
      <c r="C43" s="153" t="s">
        <v>136</v>
      </c>
      <c r="D43" s="113" t="s">
        <v>137</v>
      </c>
      <c r="E43" s="40">
        <v>0</v>
      </c>
      <c r="F43" s="40">
        <v>525</v>
      </c>
      <c r="G43" s="40">
        <f t="shared" si="0"/>
        <v>525</v>
      </c>
      <c r="H43" s="81">
        <v>0</v>
      </c>
      <c r="I43" s="15"/>
      <c r="J43" s="9"/>
    </row>
    <row r="44" spans="1:10" s="79" customFormat="1" ht="24" customHeight="1">
      <c r="A44" s="75" t="s">
        <v>29</v>
      </c>
      <c r="B44" s="154"/>
      <c r="C44" s="133" t="s">
        <v>42</v>
      </c>
      <c r="D44" s="76" t="s">
        <v>41</v>
      </c>
      <c r="E44" s="122">
        <f>E45+E49+E50</f>
        <v>239229</v>
      </c>
      <c r="F44" s="122">
        <f>F45+F49+F50</f>
        <v>153715</v>
      </c>
      <c r="G44" s="39">
        <f aca="true" t="shared" si="4" ref="G44:G57">F44-E44</f>
        <v>-85514</v>
      </c>
      <c r="H44" s="123">
        <f aca="true" t="shared" si="5" ref="H44:H50">F44/E44*100</f>
        <v>64.254333713722</v>
      </c>
      <c r="I44" s="77"/>
      <c r="J44" s="78"/>
    </row>
    <row r="45" spans="1:10" s="79" customFormat="1" ht="66" customHeight="1">
      <c r="A45" s="75" t="s">
        <v>29</v>
      </c>
      <c r="B45" s="177"/>
      <c r="C45" s="162" t="s">
        <v>45</v>
      </c>
      <c r="D45" s="83" t="s">
        <v>44</v>
      </c>
      <c r="E45" s="122">
        <f>SUM(E46:E48)</f>
        <v>224943</v>
      </c>
      <c r="F45" s="122">
        <f>SUM(F46:F48)</f>
        <v>154578</v>
      </c>
      <c r="G45" s="39">
        <f t="shared" si="4"/>
        <v>-70365</v>
      </c>
      <c r="H45" s="123">
        <f t="shared" si="5"/>
        <v>68.71874208132726</v>
      </c>
      <c r="I45" s="77"/>
      <c r="J45" s="78"/>
    </row>
    <row r="46" spans="1:10" ht="40.5" customHeight="1">
      <c r="A46" s="63" t="s">
        <v>29</v>
      </c>
      <c r="B46" s="155"/>
      <c r="C46" s="156" t="s">
        <v>151</v>
      </c>
      <c r="D46" s="115" t="s">
        <v>156</v>
      </c>
      <c r="E46" s="124">
        <v>745</v>
      </c>
      <c r="F46" s="124">
        <v>605</v>
      </c>
      <c r="G46" s="40">
        <f t="shared" si="4"/>
        <v>-140</v>
      </c>
      <c r="H46" s="125">
        <f t="shared" si="5"/>
        <v>81.20805369127517</v>
      </c>
      <c r="I46" s="15"/>
      <c r="J46" s="9"/>
    </row>
    <row r="47" spans="1:10" s="6" customFormat="1" ht="46.5" customHeight="1">
      <c r="A47" s="64" t="s">
        <v>29</v>
      </c>
      <c r="B47" s="157"/>
      <c r="C47" s="158" t="s">
        <v>152</v>
      </c>
      <c r="D47" s="115" t="s">
        <v>157</v>
      </c>
      <c r="E47" s="124">
        <v>180198</v>
      </c>
      <c r="F47" s="124">
        <v>121973</v>
      </c>
      <c r="G47" s="40">
        <f t="shared" si="4"/>
        <v>-58225</v>
      </c>
      <c r="H47" s="125">
        <f t="shared" si="5"/>
        <v>67.68832062509018</v>
      </c>
      <c r="I47" s="19"/>
      <c r="J47" s="13"/>
    </row>
    <row r="48" spans="1:10" ht="23.25" customHeight="1">
      <c r="A48" s="66" t="s">
        <v>29</v>
      </c>
      <c r="B48" s="159"/>
      <c r="C48" s="153" t="s">
        <v>153</v>
      </c>
      <c r="D48" s="114" t="s">
        <v>15</v>
      </c>
      <c r="E48" s="124">
        <v>44000</v>
      </c>
      <c r="F48" s="124">
        <v>32000</v>
      </c>
      <c r="G48" s="40">
        <f t="shared" si="4"/>
        <v>-12000</v>
      </c>
      <c r="H48" s="125">
        <f t="shared" si="5"/>
        <v>72.72727272727273</v>
      </c>
      <c r="I48" s="15"/>
      <c r="J48" s="9"/>
    </row>
    <row r="49" spans="1:10" ht="42.75" customHeight="1">
      <c r="A49" s="65" t="s">
        <v>29</v>
      </c>
      <c r="B49" s="157"/>
      <c r="C49" s="158" t="s">
        <v>138</v>
      </c>
      <c r="D49" s="116" t="s">
        <v>139</v>
      </c>
      <c r="E49" s="124">
        <v>0</v>
      </c>
      <c r="F49" s="124">
        <v>83</v>
      </c>
      <c r="G49" s="40">
        <f t="shared" si="4"/>
        <v>83</v>
      </c>
      <c r="H49" s="125">
        <v>0</v>
      </c>
      <c r="I49" s="15"/>
      <c r="J49" s="9"/>
    </row>
    <row r="50" spans="1:10" ht="81" customHeight="1">
      <c r="A50" s="65" t="s">
        <v>29</v>
      </c>
      <c r="B50" s="157"/>
      <c r="C50" s="158" t="s">
        <v>158</v>
      </c>
      <c r="D50" s="114" t="s">
        <v>159</v>
      </c>
      <c r="E50" s="124">
        <v>14286</v>
      </c>
      <c r="F50" s="124">
        <v>-946</v>
      </c>
      <c r="G50" s="40">
        <f t="shared" si="4"/>
        <v>-15232</v>
      </c>
      <c r="H50" s="125">
        <f t="shared" si="5"/>
        <v>-6.621867562648746</v>
      </c>
      <c r="I50" s="15"/>
      <c r="J50" s="9"/>
    </row>
    <row r="51" spans="1:10" ht="29.25" customHeight="1">
      <c r="A51" s="61"/>
      <c r="B51" s="155"/>
      <c r="C51" s="160"/>
      <c r="D51" s="117" t="s">
        <v>25</v>
      </c>
      <c r="E51" s="126">
        <f>E7+E44</f>
        <v>334347</v>
      </c>
      <c r="F51" s="126">
        <f>F7+F44</f>
        <v>227408</v>
      </c>
      <c r="G51" s="39">
        <f t="shared" si="4"/>
        <v>-106939</v>
      </c>
      <c r="H51" s="123">
        <f>F51/E51*100</f>
        <v>68.01556466784508</v>
      </c>
      <c r="I51" s="15"/>
      <c r="J51" s="9"/>
    </row>
    <row r="52" spans="1:10" s="4" customFormat="1" ht="23.25" customHeight="1">
      <c r="A52" s="62"/>
      <c r="B52" s="169" t="s">
        <v>54</v>
      </c>
      <c r="C52" s="170"/>
      <c r="D52" s="86" t="s">
        <v>34</v>
      </c>
      <c r="E52" s="127">
        <f>SUM(E53:E57)</f>
        <v>965</v>
      </c>
      <c r="F52" s="127">
        <f>SUM(F53:F57)</f>
        <v>511</v>
      </c>
      <c r="G52" s="39">
        <f aca="true" t="shared" si="6" ref="G52:G85">F52-E52</f>
        <v>-454</v>
      </c>
      <c r="H52" s="123">
        <f aca="true" t="shared" si="7" ref="H52:H85">F52/E52*100</f>
        <v>52.95336787564767</v>
      </c>
      <c r="I52" s="17"/>
      <c r="J52" s="8"/>
    </row>
    <row r="53" spans="1:10" ht="86.25" customHeight="1">
      <c r="A53" s="61"/>
      <c r="B53" s="167" t="s">
        <v>46</v>
      </c>
      <c r="C53" s="168"/>
      <c r="D53" s="85" t="s">
        <v>47</v>
      </c>
      <c r="E53" s="128">
        <v>516</v>
      </c>
      <c r="F53" s="128">
        <v>258</v>
      </c>
      <c r="G53" s="40">
        <f t="shared" si="4"/>
        <v>-258</v>
      </c>
      <c r="H53" s="125">
        <f t="shared" si="7"/>
        <v>50</v>
      </c>
      <c r="I53" s="15"/>
      <c r="J53" s="9"/>
    </row>
    <row r="54" spans="1:10" ht="88.5" customHeight="1" hidden="1">
      <c r="A54" s="61"/>
      <c r="B54" s="167" t="s">
        <v>48</v>
      </c>
      <c r="C54" s="168"/>
      <c r="D54" s="85" t="s">
        <v>49</v>
      </c>
      <c r="E54" s="128">
        <v>0</v>
      </c>
      <c r="F54" s="128">
        <v>0</v>
      </c>
      <c r="G54" s="40">
        <f t="shared" si="4"/>
        <v>0</v>
      </c>
      <c r="H54" s="125" t="e">
        <f t="shared" si="7"/>
        <v>#DIV/0!</v>
      </c>
      <c r="I54" s="15"/>
      <c r="J54" s="9"/>
    </row>
    <row r="55" spans="1:10" ht="32.25" customHeight="1" hidden="1">
      <c r="A55" s="61"/>
      <c r="B55" s="167" t="s">
        <v>140</v>
      </c>
      <c r="C55" s="168"/>
      <c r="D55" s="85" t="s">
        <v>141</v>
      </c>
      <c r="E55" s="128">
        <v>0</v>
      </c>
      <c r="F55" s="128">
        <v>0</v>
      </c>
      <c r="G55" s="40">
        <f t="shared" si="4"/>
        <v>0</v>
      </c>
      <c r="H55" s="125" t="e">
        <f t="shared" si="7"/>
        <v>#DIV/0!</v>
      </c>
      <c r="I55" s="15"/>
      <c r="J55" s="9"/>
    </row>
    <row r="56" spans="1:10" ht="23.25" customHeight="1">
      <c r="A56" s="61"/>
      <c r="B56" s="167" t="s">
        <v>50</v>
      </c>
      <c r="C56" s="168"/>
      <c r="D56" s="85" t="s">
        <v>51</v>
      </c>
      <c r="E56" s="128">
        <v>130</v>
      </c>
      <c r="F56" s="128">
        <v>0</v>
      </c>
      <c r="G56" s="40">
        <f t="shared" si="4"/>
        <v>-130</v>
      </c>
      <c r="H56" s="125">
        <f t="shared" si="7"/>
        <v>0</v>
      </c>
      <c r="I56" s="15"/>
      <c r="J56" s="9"/>
    </row>
    <row r="57" spans="1:10" ht="23.25" customHeight="1">
      <c r="A57" s="61"/>
      <c r="B57" s="167" t="s">
        <v>52</v>
      </c>
      <c r="C57" s="168"/>
      <c r="D57" s="85" t="s">
        <v>53</v>
      </c>
      <c r="E57" s="128">
        <v>319</v>
      </c>
      <c r="F57" s="128">
        <v>253</v>
      </c>
      <c r="G57" s="40">
        <f t="shared" si="4"/>
        <v>-66</v>
      </c>
      <c r="H57" s="125">
        <f t="shared" si="7"/>
        <v>79.3103448275862</v>
      </c>
      <c r="I57" s="15"/>
      <c r="J57" s="9"/>
    </row>
    <row r="58" spans="1:10" ht="43.5" customHeight="1">
      <c r="A58" s="62"/>
      <c r="B58" s="173" t="s">
        <v>55</v>
      </c>
      <c r="C58" s="174"/>
      <c r="D58" s="86" t="s">
        <v>16</v>
      </c>
      <c r="E58" s="39">
        <f>SUM(E59:E59)</f>
        <v>465</v>
      </c>
      <c r="F58" s="39">
        <f>SUM(F59:F59)</f>
        <v>220</v>
      </c>
      <c r="G58" s="39">
        <f t="shared" si="6"/>
        <v>-245</v>
      </c>
      <c r="H58" s="123">
        <f t="shared" si="7"/>
        <v>47.31182795698925</v>
      </c>
      <c r="I58" s="15"/>
      <c r="J58" s="9"/>
    </row>
    <row r="59" spans="1:10" ht="65.25" customHeight="1">
      <c r="A59" s="62"/>
      <c r="B59" s="171" t="s">
        <v>56</v>
      </c>
      <c r="C59" s="172"/>
      <c r="D59" s="82" t="s">
        <v>57</v>
      </c>
      <c r="E59" s="40">
        <v>465</v>
      </c>
      <c r="F59" s="40">
        <v>220</v>
      </c>
      <c r="G59" s="40">
        <f t="shared" si="6"/>
        <v>-245</v>
      </c>
      <c r="H59" s="125">
        <f t="shared" si="7"/>
        <v>47.31182795698925</v>
      </c>
      <c r="I59" s="15"/>
      <c r="J59" s="9"/>
    </row>
    <row r="60" spans="1:10" s="84" customFormat="1" ht="23.25" customHeight="1">
      <c r="A60" s="63"/>
      <c r="B60" s="173" t="s">
        <v>58</v>
      </c>
      <c r="C60" s="174"/>
      <c r="D60" s="86" t="s">
        <v>17</v>
      </c>
      <c r="E60" s="39">
        <f>E61+E62+E63+E64</f>
        <v>58211</v>
      </c>
      <c r="F60" s="39">
        <f>SUM(F61:F64)</f>
        <v>42084</v>
      </c>
      <c r="G60" s="39">
        <f t="shared" si="6"/>
        <v>-16127</v>
      </c>
      <c r="H60" s="123">
        <f t="shared" si="7"/>
        <v>72.29561423098727</v>
      </c>
      <c r="I60" s="87"/>
      <c r="J60" s="88"/>
    </row>
    <row r="61" spans="1:10" s="84" customFormat="1" ht="22.5" customHeight="1" hidden="1">
      <c r="A61" s="63"/>
      <c r="B61" s="171" t="s">
        <v>142</v>
      </c>
      <c r="C61" s="172"/>
      <c r="D61" s="82" t="s">
        <v>143</v>
      </c>
      <c r="E61" s="40">
        <v>0</v>
      </c>
      <c r="F61" s="40">
        <v>0</v>
      </c>
      <c r="G61" s="40">
        <f t="shared" si="6"/>
        <v>0</v>
      </c>
      <c r="H61" s="125" t="e">
        <f t="shared" si="7"/>
        <v>#DIV/0!</v>
      </c>
      <c r="I61" s="87"/>
      <c r="J61" s="88"/>
    </row>
    <row r="62" spans="1:10" s="84" customFormat="1" ht="22.5" customHeight="1" hidden="1">
      <c r="A62" s="63"/>
      <c r="B62" s="171" t="s">
        <v>59</v>
      </c>
      <c r="C62" s="172"/>
      <c r="D62" s="82" t="s">
        <v>60</v>
      </c>
      <c r="E62" s="40"/>
      <c r="F62" s="40"/>
      <c r="G62" s="40">
        <f t="shared" si="6"/>
        <v>0</v>
      </c>
      <c r="H62" s="125" t="e">
        <f t="shared" si="7"/>
        <v>#DIV/0!</v>
      </c>
      <c r="I62" s="87"/>
      <c r="J62" s="88"/>
    </row>
    <row r="63" spans="1:10" s="84" customFormat="1" ht="22.5" customHeight="1">
      <c r="A63" s="63"/>
      <c r="B63" s="171" t="s">
        <v>61</v>
      </c>
      <c r="C63" s="172"/>
      <c r="D63" s="82" t="s">
        <v>62</v>
      </c>
      <c r="E63" s="40">
        <v>57051</v>
      </c>
      <c r="F63" s="40">
        <v>41937</v>
      </c>
      <c r="G63" s="40">
        <f t="shared" si="6"/>
        <v>-15114</v>
      </c>
      <c r="H63" s="125">
        <f t="shared" si="7"/>
        <v>73.50791397170953</v>
      </c>
      <c r="I63" s="87"/>
      <c r="J63" s="88"/>
    </row>
    <row r="64" spans="1:10" s="84" customFormat="1" ht="42.75" customHeight="1">
      <c r="A64" s="63"/>
      <c r="B64" s="171" t="s">
        <v>63</v>
      </c>
      <c r="C64" s="172"/>
      <c r="D64" s="82" t="s">
        <v>64</v>
      </c>
      <c r="E64" s="40">
        <v>1160</v>
      </c>
      <c r="F64" s="40">
        <v>147</v>
      </c>
      <c r="G64" s="40">
        <f t="shared" si="6"/>
        <v>-1013</v>
      </c>
      <c r="H64" s="125">
        <f t="shared" si="7"/>
        <v>12.672413793103448</v>
      </c>
      <c r="I64" s="87"/>
      <c r="J64" s="88"/>
    </row>
    <row r="65" spans="1:10" s="84" customFormat="1" ht="24.75" customHeight="1">
      <c r="A65" s="63"/>
      <c r="B65" s="173" t="s">
        <v>65</v>
      </c>
      <c r="C65" s="174"/>
      <c r="D65" s="86" t="s">
        <v>160</v>
      </c>
      <c r="E65" s="39">
        <f>SUM(E66:E69)</f>
        <v>175104</v>
      </c>
      <c r="F65" s="39">
        <f>SUM(F66:F69)</f>
        <v>75294</v>
      </c>
      <c r="G65" s="39">
        <f t="shared" si="6"/>
        <v>-99810</v>
      </c>
      <c r="H65" s="123">
        <f t="shared" si="7"/>
        <v>42.99958881578947</v>
      </c>
      <c r="I65" s="87"/>
      <c r="J65" s="88"/>
    </row>
    <row r="66" spans="1:10" s="84" customFormat="1" ht="25.5" customHeight="1">
      <c r="A66" s="63"/>
      <c r="B66" s="171" t="s">
        <v>66</v>
      </c>
      <c r="C66" s="172"/>
      <c r="D66" s="82" t="s">
        <v>67</v>
      </c>
      <c r="E66" s="40">
        <v>23799</v>
      </c>
      <c r="F66" s="40">
        <v>11073</v>
      </c>
      <c r="G66" s="40">
        <f t="shared" si="6"/>
        <v>-12726</v>
      </c>
      <c r="H66" s="125">
        <f t="shared" si="7"/>
        <v>46.52716500693306</v>
      </c>
      <c r="I66" s="87"/>
      <c r="J66" s="88"/>
    </row>
    <row r="67" spans="1:10" s="84" customFormat="1" ht="25.5" customHeight="1">
      <c r="A67" s="63"/>
      <c r="B67" s="171" t="s">
        <v>68</v>
      </c>
      <c r="C67" s="172"/>
      <c r="D67" s="82" t="s">
        <v>69</v>
      </c>
      <c r="E67" s="40">
        <v>101084</v>
      </c>
      <c r="F67" s="40">
        <v>47411</v>
      </c>
      <c r="G67" s="40">
        <f t="shared" si="6"/>
        <v>-53673</v>
      </c>
      <c r="H67" s="125">
        <f t="shared" si="7"/>
        <v>46.902576075343276</v>
      </c>
      <c r="I67" s="87"/>
      <c r="J67" s="88"/>
    </row>
    <row r="68" spans="1:10" s="84" customFormat="1" ht="26.25" customHeight="1">
      <c r="A68" s="63"/>
      <c r="B68" s="171" t="s">
        <v>144</v>
      </c>
      <c r="C68" s="172"/>
      <c r="D68" s="82" t="s">
        <v>145</v>
      </c>
      <c r="E68" s="40">
        <v>50221</v>
      </c>
      <c r="F68" s="40">
        <v>16810</v>
      </c>
      <c r="G68" s="40">
        <f>F68-E68</f>
        <v>-33411</v>
      </c>
      <c r="H68" s="125">
        <f>F68/E68*100</f>
        <v>33.47205352342645</v>
      </c>
      <c r="I68" s="87"/>
      <c r="J68" s="88"/>
    </row>
    <row r="69" spans="1:10" s="84" customFormat="1" ht="45" customHeight="1" hidden="1">
      <c r="A69" s="63"/>
      <c r="B69" s="171" t="s">
        <v>146</v>
      </c>
      <c r="C69" s="172"/>
      <c r="D69" s="82" t="s">
        <v>147</v>
      </c>
      <c r="E69" s="40">
        <v>0</v>
      </c>
      <c r="F69" s="40">
        <v>0</v>
      </c>
      <c r="G69" s="40">
        <f>F69-E69</f>
        <v>0</v>
      </c>
      <c r="H69" s="125" t="e">
        <f>F69/E69*100</f>
        <v>#DIV/0!</v>
      </c>
      <c r="I69" s="87"/>
      <c r="J69" s="88"/>
    </row>
    <row r="70" spans="1:10" s="84" customFormat="1" ht="19.5" customHeight="1" hidden="1">
      <c r="A70" s="63"/>
      <c r="B70" s="173" t="s">
        <v>70</v>
      </c>
      <c r="C70" s="174"/>
      <c r="D70" s="86" t="s">
        <v>12</v>
      </c>
      <c r="E70" s="39">
        <f>SUM(E71:E71)</f>
        <v>0</v>
      </c>
      <c r="F70" s="39">
        <f>SUM(F71:F71)</f>
        <v>0</v>
      </c>
      <c r="G70" s="39">
        <f t="shared" si="6"/>
        <v>0</v>
      </c>
      <c r="H70" s="123" t="e">
        <f t="shared" si="7"/>
        <v>#DIV/0!</v>
      </c>
      <c r="I70" s="87"/>
      <c r="J70" s="88"/>
    </row>
    <row r="71" spans="1:10" s="84" customFormat="1" ht="47.25" customHeight="1" hidden="1">
      <c r="A71" s="63"/>
      <c r="B71" s="171" t="s">
        <v>71</v>
      </c>
      <c r="C71" s="172"/>
      <c r="D71" s="82" t="s">
        <v>72</v>
      </c>
      <c r="E71" s="40">
        <v>0</v>
      </c>
      <c r="F71" s="40">
        <v>0</v>
      </c>
      <c r="G71" s="40">
        <f t="shared" si="6"/>
        <v>0</v>
      </c>
      <c r="H71" s="125" t="e">
        <f t="shared" si="7"/>
        <v>#DIV/0!</v>
      </c>
      <c r="I71" s="87"/>
      <c r="J71" s="88"/>
    </row>
    <row r="72" spans="1:10" s="84" customFormat="1" ht="25.5" customHeight="1">
      <c r="A72" s="63"/>
      <c r="B72" s="173" t="s">
        <v>73</v>
      </c>
      <c r="C72" s="174"/>
      <c r="D72" s="86" t="s">
        <v>91</v>
      </c>
      <c r="E72" s="39">
        <f>SUM(E73:E74)</f>
        <v>12872</v>
      </c>
      <c r="F72" s="39">
        <f>SUM(F73:F74)</f>
        <v>8589</v>
      </c>
      <c r="G72" s="39">
        <f t="shared" si="6"/>
        <v>-4283</v>
      </c>
      <c r="H72" s="123">
        <f t="shared" si="7"/>
        <v>66.72622747047856</v>
      </c>
      <c r="I72" s="87"/>
      <c r="J72" s="88"/>
    </row>
    <row r="73" spans="1:10" s="84" customFormat="1" ht="28.5" customHeight="1">
      <c r="A73" s="63"/>
      <c r="B73" s="171" t="s">
        <v>74</v>
      </c>
      <c r="C73" s="172"/>
      <c r="D73" s="82" t="s">
        <v>75</v>
      </c>
      <c r="E73" s="40">
        <v>12872</v>
      </c>
      <c r="F73" s="40">
        <v>8589</v>
      </c>
      <c r="G73" s="40">
        <f t="shared" si="6"/>
        <v>-4283</v>
      </c>
      <c r="H73" s="125">
        <f t="shared" si="7"/>
        <v>66.72622747047856</v>
      </c>
      <c r="I73" s="87"/>
      <c r="J73" s="88"/>
    </row>
    <row r="74" spans="1:10" s="84" customFormat="1" ht="44.25" customHeight="1" hidden="1">
      <c r="A74" s="63"/>
      <c r="B74" s="171" t="s">
        <v>76</v>
      </c>
      <c r="C74" s="172"/>
      <c r="D74" s="82" t="s">
        <v>77</v>
      </c>
      <c r="E74" s="40"/>
      <c r="F74" s="40"/>
      <c r="G74" s="40">
        <f t="shared" si="6"/>
        <v>0</v>
      </c>
      <c r="H74" s="125" t="e">
        <f t="shared" si="7"/>
        <v>#DIV/0!</v>
      </c>
      <c r="I74" s="87"/>
      <c r="J74" s="88"/>
    </row>
    <row r="75" spans="1:10" s="84" customFormat="1" ht="21" customHeight="1">
      <c r="A75" s="63"/>
      <c r="B75" s="173" t="s">
        <v>78</v>
      </c>
      <c r="C75" s="174"/>
      <c r="D75" s="89" t="s">
        <v>13</v>
      </c>
      <c r="E75" s="39">
        <f>SUM(E76:E76)</f>
        <v>3308</v>
      </c>
      <c r="F75" s="39">
        <f>SUM(F76:F76)</f>
        <v>20</v>
      </c>
      <c r="G75" s="39">
        <f t="shared" si="6"/>
        <v>-3288</v>
      </c>
      <c r="H75" s="123">
        <f t="shared" si="7"/>
        <v>0.6045949214026602</v>
      </c>
      <c r="I75" s="87"/>
      <c r="J75" s="88"/>
    </row>
    <row r="76" spans="1:10" s="84" customFormat="1" ht="27.75" customHeight="1">
      <c r="A76" s="63"/>
      <c r="B76" s="171" t="s">
        <v>79</v>
      </c>
      <c r="C76" s="172"/>
      <c r="D76" s="82" t="s">
        <v>80</v>
      </c>
      <c r="E76" s="40">
        <v>3308</v>
      </c>
      <c r="F76" s="40">
        <v>20</v>
      </c>
      <c r="G76" s="40">
        <f t="shared" si="6"/>
        <v>-3288</v>
      </c>
      <c r="H76" s="125">
        <f t="shared" si="7"/>
        <v>0.6045949214026602</v>
      </c>
      <c r="I76" s="87"/>
      <c r="J76" s="88"/>
    </row>
    <row r="77" spans="1:10" s="94" customFormat="1" ht="24" customHeight="1" hidden="1">
      <c r="A77" s="90"/>
      <c r="B77" s="173" t="s">
        <v>81</v>
      </c>
      <c r="C77" s="174"/>
      <c r="D77" s="91" t="s">
        <v>0</v>
      </c>
      <c r="E77" s="39">
        <f>SUM(E78:E79)</f>
        <v>0</v>
      </c>
      <c r="F77" s="39">
        <f>SUM(F78:F79)</f>
        <v>0</v>
      </c>
      <c r="G77" s="39">
        <f t="shared" si="6"/>
        <v>0</v>
      </c>
      <c r="H77" s="123">
        <v>0</v>
      </c>
      <c r="I77" s="92"/>
      <c r="J77" s="93"/>
    </row>
    <row r="78" spans="1:10" s="94" customFormat="1" ht="24" customHeight="1" hidden="1">
      <c r="A78" s="90"/>
      <c r="B78" s="167" t="s">
        <v>96</v>
      </c>
      <c r="C78" s="168"/>
      <c r="D78" s="85" t="s">
        <v>97</v>
      </c>
      <c r="E78" s="40"/>
      <c r="F78" s="40"/>
      <c r="G78" s="40">
        <f>F78-E78</f>
        <v>0</v>
      </c>
      <c r="H78" s="125" t="e">
        <f>F78/E78*100</f>
        <v>#DIV/0!</v>
      </c>
      <c r="I78" s="92"/>
      <c r="J78" s="93"/>
    </row>
    <row r="79" spans="1:10" s="84" customFormat="1" ht="46.5" customHeight="1" hidden="1">
      <c r="A79" s="63"/>
      <c r="B79" s="171" t="s">
        <v>82</v>
      </c>
      <c r="C79" s="172"/>
      <c r="D79" s="82" t="s">
        <v>83</v>
      </c>
      <c r="E79" s="40">
        <v>0</v>
      </c>
      <c r="F79" s="40">
        <v>0</v>
      </c>
      <c r="G79" s="40">
        <f t="shared" si="6"/>
        <v>0</v>
      </c>
      <c r="H79" s="125">
        <v>0</v>
      </c>
      <c r="I79" s="87"/>
      <c r="J79" s="88"/>
    </row>
    <row r="80" spans="1:10" s="84" customFormat="1" ht="42.75" customHeight="1">
      <c r="A80" s="63"/>
      <c r="B80" s="175" t="s">
        <v>92</v>
      </c>
      <c r="C80" s="176"/>
      <c r="D80" s="100" t="s">
        <v>93</v>
      </c>
      <c r="E80" s="101">
        <f>E81</f>
        <v>122</v>
      </c>
      <c r="F80" s="101">
        <f>F81</f>
        <v>13</v>
      </c>
      <c r="G80" s="39">
        <f>F80-E80</f>
        <v>-109</v>
      </c>
      <c r="H80" s="120">
        <f>F80/E80*100</f>
        <v>10.655737704918032</v>
      </c>
      <c r="I80" s="87"/>
      <c r="J80" s="88"/>
    </row>
    <row r="81" spans="1:10" s="84" customFormat="1" ht="44.25" customHeight="1">
      <c r="A81" s="63"/>
      <c r="B81" s="171" t="s">
        <v>94</v>
      </c>
      <c r="C81" s="172"/>
      <c r="D81" s="96" t="s">
        <v>148</v>
      </c>
      <c r="E81" s="40">
        <v>122</v>
      </c>
      <c r="F81" s="40">
        <v>13</v>
      </c>
      <c r="G81" s="40">
        <f>F81-E81</f>
        <v>-109</v>
      </c>
      <c r="H81" s="125">
        <f>F81/E81*100</f>
        <v>10.655737704918032</v>
      </c>
      <c r="I81" s="87"/>
      <c r="J81" s="88"/>
    </row>
    <row r="82" spans="1:10" s="84" customFormat="1" ht="87.75" customHeight="1" hidden="1">
      <c r="A82" s="63"/>
      <c r="B82" s="173" t="s">
        <v>84</v>
      </c>
      <c r="C82" s="174"/>
      <c r="D82" s="86" t="s">
        <v>102</v>
      </c>
      <c r="E82" s="39">
        <f>SUM(E83:E84)</f>
        <v>0</v>
      </c>
      <c r="F82" s="39">
        <f>SUM(F83:F84)</f>
        <v>0</v>
      </c>
      <c r="G82" s="39">
        <f t="shared" si="6"/>
        <v>0</v>
      </c>
      <c r="H82" s="123" t="e">
        <f t="shared" si="7"/>
        <v>#DIV/0!</v>
      </c>
      <c r="I82" s="87"/>
      <c r="J82" s="88"/>
    </row>
    <row r="83" spans="1:10" s="84" customFormat="1" ht="66" customHeight="1" hidden="1">
      <c r="A83" s="63"/>
      <c r="B83" s="171" t="s">
        <v>85</v>
      </c>
      <c r="C83" s="172"/>
      <c r="D83" s="82" t="s">
        <v>86</v>
      </c>
      <c r="E83" s="40"/>
      <c r="F83" s="40"/>
      <c r="G83" s="40">
        <f t="shared" si="6"/>
        <v>0</v>
      </c>
      <c r="H83" s="125" t="e">
        <f t="shared" si="7"/>
        <v>#DIV/0!</v>
      </c>
      <c r="I83" s="87"/>
      <c r="J83" s="88"/>
    </row>
    <row r="84" spans="1:10" s="84" customFormat="1" ht="66" customHeight="1" hidden="1">
      <c r="A84" s="63"/>
      <c r="B84" s="171" t="s">
        <v>87</v>
      </c>
      <c r="C84" s="172"/>
      <c r="D84" s="82" t="s">
        <v>88</v>
      </c>
      <c r="E84" s="40"/>
      <c r="F84" s="40"/>
      <c r="G84" s="40">
        <f t="shared" si="6"/>
        <v>0</v>
      </c>
      <c r="H84" s="125" t="e">
        <f t="shared" si="7"/>
        <v>#DIV/0!</v>
      </c>
      <c r="I84" s="87"/>
      <c r="J84" s="88"/>
    </row>
    <row r="85" spans="1:10" ht="25.5" customHeight="1">
      <c r="A85" s="61"/>
      <c r="B85" s="155"/>
      <c r="C85" s="160"/>
      <c r="D85" s="67" t="s">
        <v>14</v>
      </c>
      <c r="E85" s="129">
        <f>E52+E58+E60+E65+E70+E72+E75+E77+E80+E82</f>
        <v>251047</v>
      </c>
      <c r="F85" s="129">
        <f>F52+F58+F60+F65+F70+F72+F75+F77+F80+F82</f>
        <v>126731</v>
      </c>
      <c r="G85" s="39">
        <f t="shared" si="6"/>
        <v>-124316</v>
      </c>
      <c r="H85" s="123">
        <f t="shared" si="7"/>
        <v>50.48098563217246</v>
      </c>
      <c r="I85" s="15"/>
      <c r="J85" s="26"/>
    </row>
    <row r="86" spans="1:10" ht="45.75" customHeight="1">
      <c r="A86" s="61"/>
      <c r="B86" s="155"/>
      <c r="C86" s="160"/>
      <c r="D86" s="102" t="s">
        <v>95</v>
      </c>
      <c r="E86" s="130">
        <f>E51-E85</f>
        <v>83300</v>
      </c>
      <c r="F86" s="130">
        <f>F51-F85</f>
        <v>100677</v>
      </c>
      <c r="G86" s="131"/>
      <c r="H86" s="124"/>
      <c r="I86" s="15"/>
      <c r="J86" s="9"/>
    </row>
    <row r="87" spans="1:8" ht="20.25">
      <c r="A87" s="30"/>
      <c r="B87" s="30"/>
      <c r="C87" s="30"/>
      <c r="D87" s="30"/>
      <c r="E87" s="68"/>
      <c r="F87" s="68"/>
      <c r="G87" s="68"/>
      <c r="H87" s="69"/>
    </row>
    <row r="88" spans="1:8" ht="20.25">
      <c r="A88" s="70"/>
      <c r="B88" s="70"/>
      <c r="C88" s="71" t="s">
        <v>154</v>
      </c>
      <c r="D88" s="70"/>
      <c r="E88" s="72"/>
      <c r="F88" s="72"/>
      <c r="G88" s="72"/>
      <c r="H88" s="73"/>
    </row>
    <row r="89" spans="1:8" ht="20.25">
      <c r="A89" s="30" t="s">
        <v>23</v>
      </c>
      <c r="B89" s="30"/>
      <c r="C89" s="30"/>
      <c r="D89" s="30"/>
      <c r="E89" s="68"/>
      <c r="F89" s="68"/>
      <c r="G89" s="68"/>
      <c r="H89" s="69"/>
    </row>
    <row r="90" ht="14.25">
      <c r="D90" s="20"/>
    </row>
    <row r="91" ht="15">
      <c r="C91" s="21"/>
    </row>
    <row r="92" spans="3:6" ht="15">
      <c r="C92" s="21"/>
      <c r="F92" s="28"/>
    </row>
    <row r="93" ht="15">
      <c r="C93" s="21"/>
    </row>
    <row r="94" ht="12.75">
      <c r="E94" s="25"/>
    </row>
  </sheetData>
  <sheetProtection/>
  <mergeCells count="36">
    <mergeCell ref="B83:C83"/>
    <mergeCell ref="B84:C84"/>
    <mergeCell ref="B76:C76"/>
    <mergeCell ref="B77:C77"/>
    <mergeCell ref="B80:C80"/>
    <mergeCell ref="B81:C81"/>
    <mergeCell ref="B78:C78"/>
    <mergeCell ref="B82:C82"/>
    <mergeCell ref="B79:C79"/>
    <mergeCell ref="B71:C71"/>
    <mergeCell ref="B72:C72"/>
    <mergeCell ref="B73:C73"/>
    <mergeCell ref="B74:C74"/>
    <mergeCell ref="B75:C75"/>
    <mergeCell ref="B70:C70"/>
    <mergeCell ref="B63:C63"/>
    <mergeCell ref="B64:C64"/>
    <mergeCell ref="B65:C65"/>
    <mergeCell ref="B67:C67"/>
    <mergeCell ref="B66:C66"/>
    <mergeCell ref="B68:C68"/>
    <mergeCell ref="B69:C69"/>
    <mergeCell ref="B59:C59"/>
    <mergeCell ref="B60:C60"/>
    <mergeCell ref="B61:C61"/>
    <mergeCell ref="B62:C62"/>
    <mergeCell ref="B58:C58"/>
    <mergeCell ref="B56:C56"/>
    <mergeCell ref="A1:H2"/>
    <mergeCell ref="A3:H4"/>
    <mergeCell ref="A6:C6"/>
    <mergeCell ref="B55:C55"/>
    <mergeCell ref="B57:C57"/>
    <mergeCell ref="B52:C52"/>
    <mergeCell ref="B53:C53"/>
    <mergeCell ref="B54:C54"/>
  </mergeCells>
  <printOptions horizontalCentered="1"/>
  <pageMargins left="0.984251968503937" right="0.3937007874015748" top="0.3937007874015748" bottom="0.3937007874015748" header="0.5118110236220472" footer="0.1968503937007874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2018-10-11T14:06:18Z</cp:lastPrinted>
  <dcterms:created xsi:type="dcterms:W3CDTF">2004-09-09T05:15:08Z</dcterms:created>
  <dcterms:modified xsi:type="dcterms:W3CDTF">2018-10-11T14:12:31Z</dcterms:modified>
  <cp:category/>
  <cp:version/>
  <cp:contentType/>
  <cp:contentStatus/>
</cp:coreProperties>
</file>