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Расх" sheetId="5" r:id="rId1"/>
    <sheet name="Доходы" sheetId="2" r:id="rId2"/>
    <sheet name="Расходы" sheetId="3" r:id="rId3"/>
    <sheet name="Источники" sheetId="4" r:id="rId4"/>
  </sheets>
  <definedNames>
    <definedName name="_xlnm._FilterDatabase" localSheetId="0" hidden="1">Расх!$A$7:$K$255</definedName>
    <definedName name="_xlnm.Print_Area" localSheetId="0">Расх!$A$1:$I$256</definedName>
  </definedNames>
  <calcPr calcId="124519"/>
</workbook>
</file>

<file path=xl/calcChain.xml><?xml version="1.0" encoding="utf-8"?>
<calcChain xmlns="http://schemas.openxmlformats.org/spreadsheetml/2006/main">
  <c r="G24" i="5"/>
  <c r="H76"/>
  <c r="G76"/>
  <c r="I77"/>
  <c r="I76"/>
  <c r="H32"/>
  <c r="G32"/>
  <c r="G222"/>
  <c r="G221" s="1"/>
  <c r="G220" s="1"/>
  <c r="G217"/>
  <c r="G216" s="1"/>
  <c r="G215" s="1"/>
  <c r="G211"/>
  <c r="G210" s="1"/>
  <c r="G209" s="1"/>
  <c r="G187"/>
  <c r="G148"/>
  <c r="G147" s="1"/>
  <c r="G146" s="1"/>
  <c r="G145" s="1"/>
  <c r="G139"/>
  <c r="G138" s="1"/>
  <c r="G137" s="1"/>
  <c r="G136" s="1"/>
  <c r="G132"/>
  <c r="G131" s="1"/>
  <c r="G130" s="1"/>
  <c r="H132"/>
  <c r="H131" s="1"/>
  <c r="I133"/>
  <c r="I134"/>
  <c r="I135"/>
  <c r="I124"/>
  <c r="H123"/>
  <c r="G123"/>
  <c r="G122" s="1"/>
  <c r="G121" s="1"/>
  <c r="G120" s="1"/>
  <c r="G119" s="1"/>
  <c r="I41"/>
  <c r="I40"/>
  <c r="I42"/>
  <c r="I74"/>
  <c r="I73"/>
  <c r="I72"/>
  <c r="I39"/>
  <c r="I75"/>
  <c r="G248"/>
  <c r="G247" s="1"/>
  <c r="G117"/>
  <c r="G116" s="1"/>
  <c r="G115" s="1"/>
  <c r="G114" s="1"/>
  <c r="G113" s="1"/>
  <c r="G112" s="1"/>
  <c r="G13"/>
  <c r="G12" s="1"/>
  <c r="G11" s="1"/>
  <c r="G10" s="1"/>
  <c r="I255"/>
  <c r="I249"/>
  <c r="I246"/>
  <c r="I243"/>
  <c r="I237"/>
  <c r="I231"/>
  <c r="I223"/>
  <c r="I218"/>
  <c r="I212"/>
  <c r="I206"/>
  <c r="I201"/>
  <c r="I196"/>
  <c r="I190"/>
  <c r="I189"/>
  <c r="I188"/>
  <c r="I183"/>
  <c r="I182"/>
  <c r="I177"/>
  <c r="I176"/>
  <c r="I175"/>
  <c r="I174"/>
  <c r="I173"/>
  <c r="I167"/>
  <c r="I162"/>
  <c r="I154"/>
  <c r="I149"/>
  <c r="I140"/>
  <c r="I118"/>
  <c r="I108"/>
  <c r="I105"/>
  <c r="I104"/>
  <c r="I101"/>
  <c r="I94"/>
  <c r="I93"/>
  <c r="I91"/>
  <c r="I87"/>
  <c r="I85"/>
  <c r="I71"/>
  <c r="I69"/>
  <c r="I61"/>
  <c r="I55"/>
  <c r="I53"/>
  <c r="I48"/>
  <c r="I46"/>
  <c r="I38"/>
  <c r="I37"/>
  <c r="I36"/>
  <c r="I35"/>
  <c r="I34"/>
  <c r="I33"/>
  <c r="I31"/>
  <c r="I27"/>
  <c r="I25"/>
  <c r="I23"/>
  <c r="I15"/>
  <c r="I14"/>
  <c r="H254"/>
  <c r="H253" s="1"/>
  <c r="G250"/>
  <c r="H248"/>
  <c r="H247" s="1"/>
  <c r="H245"/>
  <c r="G245"/>
  <c r="G244" s="1"/>
  <c r="H244"/>
  <c r="H242"/>
  <c r="G242"/>
  <c r="G241" s="1"/>
  <c r="H236"/>
  <c r="G236"/>
  <c r="G235" s="1"/>
  <c r="G234" s="1"/>
  <c r="G233" s="1"/>
  <c r="G232" s="1"/>
  <c r="H230"/>
  <c r="G230"/>
  <c r="G229" s="1"/>
  <c r="G228" s="1"/>
  <c r="G226"/>
  <c r="G225" s="1"/>
  <c r="G224"/>
  <c r="H222"/>
  <c r="H221" s="1"/>
  <c r="G219"/>
  <c r="H217"/>
  <c r="I217" s="1"/>
  <c r="G214"/>
  <c r="G213" s="1"/>
  <c r="H211"/>
  <c r="I211" s="1"/>
  <c r="G208"/>
  <c r="H205"/>
  <c r="G205"/>
  <c r="G204" s="1"/>
  <c r="G203" s="1"/>
  <c r="H200"/>
  <c r="G200"/>
  <c r="G199" s="1"/>
  <c r="G198" s="1"/>
  <c r="G197" s="1"/>
  <c r="H199"/>
  <c r="H194"/>
  <c r="G194"/>
  <c r="G193" s="1"/>
  <c r="G192" s="1"/>
  <c r="H193"/>
  <c r="H187"/>
  <c r="G186"/>
  <c r="G185" s="1"/>
  <c r="H181"/>
  <c r="G181"/>
  <c r="G180" s="1"/>
  <c r="G179" s="1"/>
  <c r="H172"/>
  <c r="G172"/>
  <c r="G171" s="1"/>
  <c r="G170" s="1"/>
  <c r="H171"/>
  <c r="H166"/>
  <c r="G166"/>
  <c r="G165" s="1"/>
  <c r="G164" s="1"/>
  <c r="H165"/>
  <c r="H161"/>
  <c r="G161"/>
  <c r="G160" s="1"/>
  <c r="G159" s="1"/>
  <c r="G158" s="1"/>
  <c r="H153"/>
  <c r="G153"/>
  <c r="G152" s="1"/>
  <c r="G151" s="1"/>
  <c r="H148"/>
  <c r="I148" s="1"/>
  <c r="H143"/>
  <c r="H139"/>
  <c r="I139" s="1"/>
  <c r="H117"/>
  <c r="H107"/>
  <c r="G107"/>
  <c r="G106" s="1"/>
  <c r="H103"/>
  <c r="G103"/>
  <c r="G102" s="1"/>
  <c r="H100"/>
  <c r="G100"/>
  <c r="G99" s="1"/>
  <c r="H99"/>
  <c r="H92"/>
  <c r="G92"/>
  <c r="H90"/>
  <c r="G90"/>
  <c r="G89" s="1"/>
  <c r="G88" s="1"/>
  <c r="H89"/>
  <c r="H86"/>
  <c r="G86"/>
  <c r="H84"/>
  <c r="G84"/>
  <c r="G83" s="1"/>
  <c r="G82" s="1"/>
  <c r="H83"/>
  <c r="H68"/>
  <c r="G68"/>
  <c r="G67" s="1"/>
  <c r="G66" s="1"/>
  <c r="H67"/>
  <c r="H60"/>
  <c r="I60" s="1"/>
  <c r="G56"/>
  <c r="H54"/>
  <c r="G54"/>
  <c r="H52"/>
  <c r="G52"/>
  <c r="G51" s="1"/>
  <c r="G50" s="1"/>
  <c r="H51"/>
  <c r="H47"/>
  <c r="I47" s="1"/>
  <c r="H45"/>
  <c r="G45"/>
  <c r="G44" s="1"/>
  <c r="G43" s="1"/>
  <c r="H30"/>
  <c r="G30"/>
  <c r="H26"/>
  <c r="G26"/>
  <c r="H24"/>
  <c r="H22"/>
  <c r="G22"/>
  <c r="H13"/>
  <c r="H12" s="1"/>
  <c r="G111" l="1"/>
  <c r="G110" s="1"/>
  <c r="G109" s="1"/>
  <c r="G65"/>
  <c r="G64" s="1"/>
  <c r="G63" s="1"/>
  <c r="G62" s="1"/>
  <c r="I132"/>
  <c r="H130"/>
  <c r="I130" s="1"/>
  <c r="I131"/>
  <c r="I123"/>
  <c r="H122"/>
  <c r="G202"/>
  <c r="G129"/>
  <c r="G178"/>
  <c r="G184"/>
  <c r="I247"/>
  <c r="G21"/>
  <c r="I24"/>
  <c r="I67"/>
  <c r="I89"/>
  <c r="I90"/>
  <c r="I107"/>
  <c r="I117"/>
  <c r="I161"/>
  <c r="I171"/>
  <c r="I172"/>
  <c r="I181"/>
  <c r="I187"/>
  <c r="I199"/>
  <c r="I200"/>
  <c r="I205"/>
  <c r="H21"/>
  <c r="H29"/>
  <c r="H210"/>
  <c r="H209" s="1"/>
  <c r="I209" s="1"/>
  <c r="G29"/>
  <c r="I51"/>
  <c r="I52"/>
  <c r="I83"/>
  <c r="I193"/>
  <c r="G240"/>
  <c r="G239" s="1"/>
  <c r="G238" s="1"/>
  <c r="I84"/>
  <c r="I244"/>
  <c r="I86"/>
  <c r="I99"/>
  <c r="I194"/>
  <c r="I230"/>
  <c r="I100"/>
  <c r="I103"/>
  <c r="I245"/>
  <c r="I45"/>
  <c r="I54"/>
  <c r="H59"/>
  <c r="I68"/>
  <c r="I92"/>
  <c r="H142"/>
  <c r="H141" s="1"/>
  <c r="H147"/>
  <c r="I147" s="1"/>
  <c r="G150"/>
  <c r="G126" s="1"/>
  <c r="G127" s="1"/>
  <c r="G128" s="1"/>
  <c r="I153"/>
  <c r="I165"/>
  <c r="I166"/>
  <c r="H216"/>
  <c r="H215" s="1"/>
  <c r="I215" s="1"/>
  <c r="I236"/>
  <c r="I242"/>
  <c r="I12"/>
  <c r="H11"/>
  <c r="I253"/>
  <c r="H252"/>
  <c r="I221"/>
  <c r="H220"/>
  <c r="I13"/>
  <c r="I222"/>
  <c r="I248"/>
  <c r="I254"/>
  <c r="H20"/>
  <c r="H44"/>
  <c r="I44" s="1"/>
  <c r="G98"/>
  <c r="G97" s="1"/>
  <c r="G96" s="1"/>
  <c r="G95" s="1"/>
  <c r="H116"/>
  <c r="H138"/>
  <c r="H146"/>
  <c r="I32"/>
  <c r="I29"/>
  <c r="I30"/>
  <c r="I26"/>
  <c r="G20"/>
  <c r="I22"/>
  <c r="G28"/>
  <c r="G19"/>
  <c r="I21"/>
  <c r="H28"/>
  <c r="G49"/>
  <c r="H50"/>
  <c r="I50" s="1"/>
  <c r="H66"/>
  <c r="G81"/>
  <c r="G80" s="1"/>
  <c r="G79" s="1"/>
  <c r="G78" s="1"/>
  <c r="H82"/>
  <c r="I82" s="1"/>
  <c r="H88"/>
  <c r="I88" s="1"/>
  <c r="H102"/>
  <c r="I102" s="1"/>
  <c r="H106"/>
  <c r="I106" s="1"/>
  <c r="H152"/>
  <c r="I152" s="1"/>
  <c r="H160"/>
  <c r="I160" s="1"/>
  <c r="G163"/>
  <c r="H164"/>
  <c r="I164" s="1"/>
  <c r="G169"/>
  <c r="H170"/>
  <c r="I170" s="1"/>
  <c r="H180"/>
  <c r="I180" s="1"/>
  <c r="H186"/>
  <c r="I186" s="1"/>
  <c r="G191"/>
  <c r="H192"/>
  <c r="I192" s="1"/>
  <c r="H198"/>
  <c r="I198" s="1"/>
  <c r="H204"/>
  <c r="I204" s="1"/>
  <c r="H229"/>
  <c r="I229" s="1"/>
  <c r="H235"/>
  <c r="I235" s="1"/>
  <c r="H241"/>
  <c r="I241" s="1"/>
  <c r="G157" l="1"/>
  <c r="I66"/>
  <c r="H65"/>
  <c r="H43"/>
  <c r="I43" s="1"/>
  <c r="I122"/>
  <c r="H121"/>
  <c r="H208"/>
  <c r="I208" s="1"/>
  <c r="I59"/>
  <c r="H58"/>
  <c r="H57" s="1"/>
  <c r="I216"/>
  <c r="I210"/>
  <c r="H214"/>
  <c r="I20"/>
  <c r="I138"/>
  <c r="H137"/>
  <c r="G156"/>
  <c r="G155" s="1"/>
  <c r="G125" s="1"/>
  <c r="I146"/>
  <c r="H145"/>
  <c r="I145" s="1"/>
  <c r="I116"/>
  <c r="H115"/>
  <c r="I58"/>
  <c r="H219"/>
  <c r="I219" s="1"/>
  <c r="I220"/>
  <c r="H251"/>
  <c r="I252"/>
  <c r="I214"/>
  <c r="H10"/>
  <c r="I10" s="1"/>
  <c r="I11"/>
  <c r="I28"/>
  <c r="H234"/>
  <c r="I234" s="1"/>
  <c r="H203"/>
  <c r="I203" s="1"/>
  <c r="H191"/>
  <c r="I191" s="1"/>
  <c r="H185"/>
  <c r="I185" s="1"/>
  <c r="H169"/>
  <c r="I169" s="1"/>
  <c r="H163"/>
  <c r="I163" s="1"/>
  <c r="H159"/>
  <c r="I159" s="1"/>
  <c r="H49"/>
  <c r="I49" s="1"/>
  <c r="H240"/>
  <c r="I240" s="1"/>
  <c r="H228"/>
  <c r="I228" s="1"/>
  <c r="H197"/>
  <c r="I197" s="1"/>
  <c r="H179"/>
  <c r="I179" s="1"/>
  <c r="H151"/>
  <c r="I151" s="1"/>
  <c r="H81"/>
  <c r="I81" s="1"/>
  <c r="I65"/>
  <c r="H98"/>
  <c r="I98" s="1"/>
  <c r="G18"/>
  <c r="H19" l="1"/>
  <c r="I19" s="1"/>
  <c r="H213"/>
  <c r="I213" s="1"/>
  <c r="I121"/>
  <c r="H120"/>
  <c r="I57"/>
  <c r="H56"/>
  <c r="I56" s="1"/>
  <c r="I115"/>
  <c r="H114"/>
  <c r="I251"/>
  <c r="H250"/>
  <c r="I250" s="1"/>
  <c r="I137"/>
  <c r="H136"/>
  <c r="G17"/>
  <c r="H97"/>
  <c r="I97" s="1"/>
  <c r="H18"/>
  <c r="I18" s="1"/>
  <c r="H16"/>
  <c r="H64"/>
  <c r="I64" s="1"/>
  <c r="H80"/>
  <c r="I80" s="1"/>
  <c r="H150"/>
  <c r="I150" s="1"/>
  <c r="H178"/>
  <c r="I178" s="1"/>
  <c r="H227"/>
  <c r="I227" s="1"/>
  <c r="H239"/>
  <c r="I239" s="1"/>
  <c r="H129"/>
  <c r="I129" s="1"/>
  <c r="H158"/>
  <c r="I158" s="1"/>
  <c r="H184"/>
  <c r="I184" s="1"/>
  <c r="H202"/>
  <c r="I202" s="1"/>
  <c r="H233"/>
  <c r="I233" s="1"/>
  <c r="I136" l="1"/>
  <c r="H126"/>
  <c r="H127" s="1"/>
  <c r="H128" s="1"/>
  <c r="I120"/>
  <c r="H119"/>
  <c r="I119" s="1"/>
  <c r="I114"/>
  <c r="H113"/>
  <c r="G16"/>
  <c r="H17"/>
  <c r="I17" s="1"/>
  <c r="H96"/>
  <c r="I96" s="1"/>
  <c r="H232"/>
  <c r="I232" s="1"/>
  <c r="H157"/>
  <c r="I157" s="1"/>
  <c r="H155"/>
  <c r="I155" s="1"/>
  <c r="H238"/>
  <c r="I238" s="1"/>
  <c r="H226"/>
  <c r="I226" s="1"/>
  <c r="H79"/>
  <c r="I79" s="1"/>
  <c r="H63"/>
  <c r="I63" s="1"/>
  <c r="I113" l="1"/>
  <c r="H112"/>
  <c r="H111" s="1"/>
  <c r="G9"/>
  <c r="I16"/>
  <c r="H62"/>
  <c r="I62" s="1"/>
  <c r="H78"/>
  <c r="I78" s="1"/>
  <c r="H225"/>
  <c r="I225" s="1"/>
  <c r="H156"/>
  <c r="I156" s="1"/>
  <c r="H95"/>
  <c r="I95" s="1"/>
  <c r="I112" l="1"/>
  <c r="G8"/>
  <c r="H224"/>
  <c r="I224" s="1"/>
  <c r="I126"/>
  <c r="H9"/>
  <c r="I9" s="1"/>
  <c r="I111" l="1"/>
  <c r="H110"/>
  <c r="H125"/>
  <c r="I125" s="1"/>
  <c r="I110" l="1"/>
  <c r="H109"/>
  <c r="I109" s="1"/>
  <c r="H8" l="1"/>
  <c r="I8" s="1"/>
  <c r="F13" i="2" l="1"/>
  <c r="F14"/>
  <c r="F15"/>
  <c r="F16"/>
  <c r="F17"/>
  <c r="F18"/>
  <c r="F19"/>
  <c r="F20"/>
  <c r="F21"/>
  <c r="F22"/>
  <c r="F23"/>
  <c r="F24"/>
  <c r="F25"/>
  <c r="F28"/>
  <c r="F29"/>
  <c r="F30"/>
  <c r="F32"/>
  <c r="F33"/>
  <c r="F34"/>
  <c r="F35"/>
  <c r="F11"/>
</calcChain>
</file>

<file path=xl/sharedStrings.xml><?xml version="1.0" encoding="utf-8"?>
<sst xmlns="http://schemas.openxmlformats.org/spreadsheetml/2006/main" count="2325" uniqueCount="594">
  <si>
    <t>ОТЧЕТ ОБ ИСПОЛНЕНИИ БЮДЖЕТА</t>
  </si>
  <si>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</si>
  <si>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</si>
  <si>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</si>
  <si>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</si>
  <si>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</si>
  <si>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</si>
  <si>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</si>
  <si>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</si>
  <si>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</si>
  <si>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</si>
  <si>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</si>
  <si>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</si>
  <si>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</si>
  <si>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</si>
  <si>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</si>
  <si>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</si>
  <si>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</si>
  <si>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</si>
  <si>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</si>
  <si>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</si>
  <si>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-</t>
  </si>
  <si>
    <t xml:space="preserve">  НАЛОГИ НА СОВОКУПНЫЙ ДОХОД</t>
  </si>
  <si>
    <t>000 1 05 00000 00 0000 000</t>
  </si>
  <si>
    <t xml:space="preserve">  Налог, взимаемый с налогоплательщиков, выбравших в качестве объекта налогообложения доходы</t>
  </si>
  <si>
    <t>000 1 05 01011 01 0000 110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</si>
  <si>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</si>
  <si>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</si>
  <si>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</si>
  <si>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</si>
  <si>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</si>
  <si>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</si>
  <si>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</si>
  <si>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</si>
  <si>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</si>
  <si>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</si>
  <si>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</si>
  <si>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</si>
  <si>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</si>
  <si>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</si>
  <si>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</si>
  <si>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</si>
  <si>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</si>
  <si>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</si>
  <si>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</si>
  <si>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>000 1 16 90050 10 0000 140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</si>
  <si>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</si>
  <si>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</si>
  <si>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</si>
  <si>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</si>
  <si>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</si>
  <si>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</si>
  <si>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</t>
  </si>
  <si>
    <t>000 2 02 29999 10 0258 150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</si>
  <si>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</si>
  <si>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</si>
  <si>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 xml:space="preserve">  Иные межбюджетные трансферты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</si>
  <si>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</si>
  <si>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</si>
  <si>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"Повышение эффективности использования топливно-энергетических ресурсов в Людиновском районе")</t>
  </si>
  <si>
    <t>000 2 02 40014 10 0402 150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</si>
  <si>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</si>
  <si>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</si>
  <si>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</si>
  <si>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</si>
  <si>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 xml:space="preserve">  ПРОЧИЕ БЕЗВОЗМЕЗДНЫЕ ПОСТУПЛЕНИЯ</t>
  </si>
  <si>
    <t>000 2 07 00000 00 0000 000</t>
  </si>
  <si>
    <t>000 2 07 05030 10 9000 150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</si>
  <si>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</si>
  <si>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</si>
  <si>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</si>
  <si>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</si>
  <si>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</si>
  <si>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</si>
  <si>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</si>
  <si>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</si>
  <si>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</si>
  <si>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Ведомственная целевая программа "Совершенствование системы управления общественными финансами Калужской области"</t>
  </si>
  <si>
    <t>000 0103 51 0 00 00000 000</t>
  </si>
  <si>
    <t xml:space="preserve">  Основное мероприятие "Повышение качества организации бюджетного процесса в Калужской области на всех его стадиях"</t>
  </si>
  <si>
    <t>000 0103 51 0 01 00000 000</t>
  </si>
  <si>
    <t>000 0103 51 0 01 00300 000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</si>
  <si>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</si>
  <si>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000 0103 51 0 01 00300 100</t>
  </si>
  <si>
    <t xml:space="preserve">  Расходы на выплаты персоналу государственных (муниципальных) органов</t>
  </si>
  <si>
    <t>000 0103 51 0 01 00300 120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</si>
  <si>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</si>
  <si>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000 0103 51 0 01 00300 123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</si>
  <si>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</si>
  <si>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</si>
  <si>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000 0104 51 0 00 00000 000</t>
  </si>
  <si>
    <t>000 0104 51 0 01 00000 000</t>
  </si>
  <si>
    <t>000 0104 51 0 01 00400 000</t>
  </si>
  <si>
    <t>000 0104 51 0 01 00400 100</t>
  </si>
  <si>
    <t>000 0104 51 0 01 00400 120</t>
  </si>
  <si>
    <t xml:space="preserve">  Фонд оплаты труда государственных (муниципальных) органов</t>
  </si>
  <si>
    <t>000 0104 51 0 01 00400 121</t>
  </si>
  <si>
    <t xml:space="preserve">  Иные выплаты персоналу государственных (муниципальных) органов, за исключением фонда оплаты труда</t>
  </si>
  <si>
    <t>000 0104 51 0 01 00400 122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</si>
  <si>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</si>
  <si>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000 0104 51 0 01 00400 129</t>
  </si>
  <si>
    <t xml:space="preserve">  Закупка товаров, работ и услуг для обеспечения государственных (муниципальных) нужд</t>
  </si>
  <si>
    <t>000 0104 51 0 01 00400 200</t>
  </si>
  <si>
    <t xml:space="preserve">  Иные закупки товаров, работ и услуг для обеспечения государственных (муниципальных) нужд</t>
  </si>
  <si>
    <t>000 0104 51 0 01 00400 240</t>
  </si>
  <si>
    <t xml:space="preserve">  Закупка товаров, работ, услуг в сфере информационно-коммуникационных технологий</t>
  </si>
  <si>
    <t>000 0104 51 0 01 00400 242</t>
  </si>
  <si>
    <t xml:space="preserve">  Прочая закупка товаров, работ и услуг</t>
  </si>
  <si>
    <t>000 0104 51 0 01 00400 244</t>
  </si>
  <si>
    <t xml:space="preserve">  Иные бюджетные ассигнования</t>
  </si>
  <si>
    <t>000 0104 51 0 01 00400 800</t>
  </si>
  <si>
    <t xml:space="preserve">  Уплата налогов, сборов и иных платежей</t>
  </si>
  <si>
    <t>000 0104 51 0 01 00400 850</t>
  </si>
  <si>
    <t xml:space="preserve">  Уплата иных платежей</t>
  </si>
  <si>
    <t>000 0104 51 0 01 00400 853</t>
  </si>
  <si>
    <t>000 0104 51 0 01 00800 000</t>
  </si>
  <si>
    <t>000 0104 51 0 01 00800 100</t>
  </si>
  <si>
    <t>000 0104 51 0 01 00800 120</t>
  </si>
  <si>
    <t>000 0104 51 0 01 00800 121</t>
  </si>
  <si>
    <t>000 0104 51 0 01 00800 129</t>
  </si>
  <si>
    <t xml:space="preserve">  Резервные фонды</t>
  </si>
  <si>
    <t>000 0111 00 0 00 00000 000</t>
  </si>
  <si>
    <t>000 0111 51 0 00 00000 000</t>
  </si>
  <si>
    <t>000 0111 51 0 01 00000 000</t>
  </si>
  <si>
    <t>000 0111 51 0 01 00700 000</t>
  </si>
  <si>
    <t>000 0111 51 0 01 00700 800</t>
  </si>
  <si>
    <t xml:space="preserve">  Резервные средства</t>
  </si>
  <si>
    <t>000 0111 51 0 01 00700 870</t>
  </si>
  <si>
    <t xml:space="preserve">  Другие общегосударственные вопросы</t>
  </si>
  <si>
    <t>000 0113 00 0 00 00000 000</t>
  </si>
  <si>
    <t>000 0113 51 0 00 00000 000</t>
  </si>
  <si>
    <t>000 0113 51 0 01 00000 000</t>
  </si>
  <si>
    <t>000 0113 51 0 01 00900 000</t>
  </si>
  <si>
    <t>000 0113 51 0 01 00900 200</t>
  </si>
  <si>
    <t>000 0113 51 0 01 00900 240</t>
  </si>
  <si>
    <t>000 0113 51 0 01 00900 244</t>
  </si>
  <si>
    <t>000 0113 51 0 01 00900 800</t>
  </si>
  <si>
    <t>000 0113 51 0 01 00900 850</t>
  </si>
  <si>
    <t>000 0113 51 0 01 00900 853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</si>
  <si>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</si>
  <si>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</si>
  <si>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</si>
  <si>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</si>
  <si>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>000 0203 99 0 00 00000 000</t>
  </si>
  <si>
    <t xml:space="preserve">  Непрограммные расходы федеральных органов исполнительной власти.
Непрограммные расходы.</t>
  </si>
  <si>
    <t>000 0203 99 9 00 00000 000</t>
  </si>
  <si>
    <t xml:space="preserve">  Осуществление первичного воинского учета на территориях, где отсутствуют военные комиссариаты</t>
  </si>
  <si>
    <t>000 0203 99 9 00 51180 000</t>
  </si>
  <si>
    <t>000 0203 99 9 00 51180 100</t>
  </si>
  <si>
    <t>000 0203 99 9 00 51180 120</t>
  </si>
  <si>
    <t>000 0203 99 9 00 51180 121</t>
  </si>
  <si>
    <t>000 0203 99 9 00 51180 129</t>
  </si>
  <si>
    <t>000 0203 99 9 00 51180 200</t>
  </si>
  <si>
    <t>000 0203 99 9 00 51180 240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</si>
  <si>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</si>
  <si>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</si>
  <si>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</si>
  <si>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</si>
  <si>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000 0309 10 0 00 00000 000</t>
  </si>
  <si>
    <t>000 0309 10 0 01 00000 000</t>
  </si>
  <si>
    <t>000 0309 10 0 01 00100 000</t>
  </si>
  <si>
    <t>000 0309 10 0 01 00100 200</t>
  </si>
  <si>
    <t>000 0309 10 0 01 00100 240</t>
  </si>
  <si>
    <t>000 0309 10 0 01 00200 000</t>
  </si>
  <si>
    <t>000 0309 10 0 01 00200 200</t>
  </si>
  <si>
    <t>000 0309 10 0 01 00200 240</t>
  </si>
  <si>
    <t>000 0309 10 0 01 00200 244</t>
  </si>
  <si>
    <t>000 0309 10 0 01 00300 000</t>
  </si>
  <si>
    <t>000 0309 10 0 01 00300 200</t>
  </si>
  <si>
    <t>000 0309 10 0 01 00300 240</t>
  </si>
  <si>
    <t>000 0309 10 0 01 00300 244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</si>
  <si>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</si>
  <si>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</si>
  <si>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</si>
  <si>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</si>
  <si>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>000 0409 24 0 00 00000 000</t>
  </si>
  <si>
    <t>000 0409 24 1 00 00000 000</t>
  </si>
  <si>
    <t>000 0409 24 1 03 00000 000</t>
  </si>
  <si>
    <t>000 0409 24 1 03 01010 000</t>
  </si>
  <si>
    <t>000 0409 24 1 03 01010 200</t>
  </si>
  <si>
    <t>000 0409 24 1 03 01010 240</t>
  </si>
  <si>
    <t>000 0409 24 1 03 01010 244</t>
  </si>
  <si>
    <t>000 0409 24 1 03 01030 000</t>
  </si>
  <si>
    <t>000 0409 24 1 03 01030 200</t>
  </si>
  <si>
    <t>000 0409 24 1 03 01030 240</t>
  </si>
  <si>
    <t xml:space="preserve">  ЖИЛИЩНО-КОММУНАЛЬНОЕ ХОЗЯЙСТВО</t>
  </si>
  <si>
    <t>000 0500 00 0 00 00000 000</t>
  </si>
  <si>
    <t xml:space="preserve">  Коммунальное хозяйство</t>
  </si>
  <si>
    <t>000 0502 00 0 00 00000 000</t>
  </si>
  <si>
    <t>000 0502 05 0 00 00000 000</t>
  </si>
  <si>
    <t>000 0502 05 1 00 00000 000</t>
  </si>
  <si>
    <t>000 0502 05 1 06 00000 000</t>
  </si>
  <si>
    <t>000 0502 05 1 06 01000 000</t>
  </si>
  <si>
    <t>000 0502 05 1 06 01000 200</t>
  </si>
  <si>
    <t>000 0502 05 1 06 01000 240</t>
  </si>
  <si>
    <t>000 0502 05 1 06 01000 244</t>
  </si>
  <si>
    <t>000 0502 30 0 00 00000 000</t>
  </si>
  <si>
    <t>000 0502 30 0 02 00000 000</t>
  </si>
  <si>
    <t>000 0502 30 0 02 01060 000</t>
  </si>
  <si>
    <t>000 0502 30 0 02 01060 800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</si>
  <si>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</si>
  <si>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000 0502 30 0 02 01060 810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</si>
  <si>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</si>
  <si>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000 0502 30 0 02 01060 812</t>
  </si>
  <si>
    <t>000 0502 48 0 01 00300 000</t>
  </si>
  <si>
    <t>000 0502 48 0 01 00300 200</t>
  </si>
  <si>
    <t>000 0502 48 0 01 00300 240</t>
  </si>
  <si>
    <t>000 0502 48 0 01 00300 244</t>
  </si>
  <si>
    <t xml:space="preserve">  Благоустройство</t>
  </si>
  <si>
    <t>000 0503 00 0 00 00000 000</t>
  </si>
  <si>
    <t>000 0503 48 0 01 00110 000</t>
  </si>
  <si>
    <t>000 0503 48 0 01 00110 200</t>
  </si>
  <si>
    <t>000 0503 48 0 01 00110 240</t>
  </si>
  <si>
    <t>000 0503 48 0 01 00110 244</t>
  </si>
  <si>
    <t>000 0503 48 0 01 00120 000</t>
  </si>
  <si>
    <t>000 0503 48 0 01 00120 200</t>
  </si>
  <si>
    <t>000 0503 48 0 01 00120 240</t>
  </si>
  <si>
    <t>000 0503 48 0 01 00120 244</t>
  </si>
  <si>
    <t>000 0503 48 0 01 00210 000</t>
  </si>
  <si>
    <t>000 0503 48 0 01 00210 200</t>
  </si>
  <si>
    <t>000 0503 48 0 01 00210 240</t>
  </si>
  <si>
    <t>000 0503 48 0 01 00210 244</t>
  </si>
  <si>
    <t>000 0503 48 0 01 00410 000</t>
  </si>
  <si>
    <t>000 0503 48 0 01 00410 200</t>
  </si>
  <si>
    <t>000 0503 48 0 01 00410 240</t>
  </si>
  <si>
    <t>000 0503 48 0 01 00420 000</t>
  </si>
  <si>
    <t>000 0503 48 0 01 00420 200</t>
  </si>
  <si>
    <t>000 0503 48 0 01 00420 240</t>
  </si>
  <si>
    <t>000 0503 48 0 01 00420 244</t>
  </si>
  <si>
    <t xml:space="preserve">  Обустройство летней эстрады д.Войлово</t>
  </si>
  <si>
    <t>000 0503 48 0 01 00430 000</t>
  </si>
  <si>
    <t>000 0503 48 0 01 00430 200</t>
  </si>
  <si>
    <t>000 0503 48 0 01 00430 240</t>
  </si>
  <si>
    <t>000 0503 48 0 01 00500 000</t>
  </si>
  <si>
    <t>000 0503 48 0 01 00500 200</t>
  </si>
  <si>
    <t>000 0503 48 0 01 00500 240</t>
  </si>
  <si>
    <t>000 0503 48 0 01 00500 244</t>
  </si>
  <si>
    <t>000 0503 48 0 01 00600 000</t>
  </si>
  <si>
    <t>000 0503 48 0 01 00600 200</t>
  </si>
  <si>
    <t>000 0503 48 0 01 00600 240</t>
  </si>
  <si>
    <t>000 0503 48 0 01 00600 244</t>
  </si>
  <si>
    <t xml:space="preserve">  Обустройство тротуаров, пешеходных дорожек</t>
  </si>
  <si>
    <t>000 0503 48 0 01 00700 000</t>
  </si>
  <si>
    <t>000 0503 48 0 01 00700 200</t>
  </si>
  <si>
    <t>000 0503 48 0 01 00700 240</t>
  </si>
  <si>
    <t>000 0503 48 0 01 00700 244</t>
  </si>
  <si>
    <t>000 0503 51 0 00 00000 000</t>
  </si>
  <si>
    <t>000 0503 51 0 13 00000 000</t>
  </si>
  <si>
    <t>000 0503 51 0 13 00240 000</t>
  </si>
  <si>
    <t>000 0503 51 0 13 00240 200</t>
  </si>
  <si>
    <t>000 0503 51 0 13 00240 240</t>
  </si>
  <si>
    <t xml:space="preserve">  Основное мероприятие "Реализация проектов развития общественной инфраструктуры муниципальных образований Людиновского района, основанных на местных инициативах"</t>
  </si>
  <si>
    <t>000 0503 51 0 21 00000 000</t>
  </si>
  <si>
    <t>000 0503 51 0 21 01000 000</t>
  </si>
  <si>
    <t>000 0503 51 0 21 01000 200</t>
  </si>
  <si>
    <t>000 0503 51 0 21 01000 240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</si>
  <si>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</si>
  <si>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</si>
  <si>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</si>
  <si>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</si>
  <si>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>000 0705 51 0 00 00000 000</t>
  </si>
  <si>
    <t>000 0705 51 0 01 00000 000</t>
  </si>
  <si>
    <t>000 0705 51 0 01 00500 000</t>
  </si>
  <si>
    <t>000 0705 51 0 01 00500 200</t>
  </si>
  <si>
    <t>000 0705 51 0 01 00500 240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</si>
  <si>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</si>
  <si>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</si>
  <si>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</si>
  <si>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</si>
  <si>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000 0801 11 0 00 00000 000</t>
  </si>
  <si>
    <t>000 0801 11 0 03 00000 000</t>
  </si>
  <si>
    <t>000 0801 11 0 03 02500 000</t>
  </si>
  <si>
    <t xml:space="preserve">  Межбюджетные трансферты</t>
  </si>
  <si>
    <t>000 0801 11 0 03 02500 500</t>
  </si>
  <si>
    <t>000 0801 11 0 03 02500 540</t>
  </si>
  <si>
    <t xml:space="preserve">  СОЦИАЛЬНАЯ ПОЛИТИКА</t>
  </si>
  <si>
    <t>000 1000 00 0 00 00000 000</t>
  </si>
  <si>
    <t xml:space="preserve">  Социальное обеспечение населения</t>
  </si>
  <si>
    <t>000 1003 00 0 00 00000 000</t>
  </si>
  <si>
    <t>000 1003 03 0 00 00000 000</t>
  </si>
  <si>
    <t>000 1003 03 1 00 00000 000</t>
  </si>
  <si>
    <t>000 1003 03 1 01 00000 000</t>
  </si>
  <si>
    <t>000 1003 03 1 01 00100 000</t>
  </si>
  <si>
    <t xml:space="preserve">  Социальное обеспечение и иные выплаты населению</t>
  </si>
  <si>
    <t>000 1003 03 1 01 00100 300</t>
  </si>
  <si>
    <t xml:space="preserve">  Иные выплаты населению</t>
  </si>
  <si>
    <t>000 1003 03 1 01 00100 360</t>
  </si>
  <si>
    <t>000 1003 03 1 01 00200 000</t>
  </si>
  <si>
    <t>000 1003 03 1 01 00200 300</t>
  </si>
  <si>
    <t xml:space="preserve">  Публичные нормативные социальные выплаты гражданам</t>
  </si>
  <si>
    <t>000 1003 03 1 01 00200 310</t>
  </si>
  <si>
    <t xml:space="preserve">  Иные пенсии, социальные доплаты к пенсиям</t>
  </si>
  <si>
    <t>000 1003 03 1 01 00200 312</t>
  </si>
  <si>
    <t>000 1003 03 1 02 00000 000</t>
  </si>
  <si>
    <t>000 1003 03 1 02 01500 000</t>
  </si>
  <si>
    <t>000 1003 03 1 02 01500 500</t>
  </si>
  <si>
    <t>000 1003 03 1 02 01500 540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</si>
  <si>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</si>
  <si>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</si>
  <si>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</si>
  <si>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</si>
  <si>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000 1101 13 0 00 00000 000</t>
  </si>
  <si>
    <t>000 1101 13 1 00 00000 000</t>
  </si>
  <si>
    <t>000 1101 13 1 01 00000 000</t>
  </si>
  <si>
    <t>000 1101 13 1 01 01500 000</t>
  </si>
  <si>
    <t>000 1101 13 1 01 01500 500</t>
  </si>
  <si>
    <t>000 1101 13 1 01 01500 540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</si>
  <si>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</si>
  <si>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</si>
  <si>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</si>
  <si>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</si>
  <si>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</si>
  <si>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</si>
  <si>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дефецитов бюджетов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</si>
  <si>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</si>
  <si>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</si>
  <si>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</si>
  <si>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</si>
  <si>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</si>
  <si>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</si>
  <si>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</si>
  <si>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</si>
  <si>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</si>
  <si>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</si>
  <si>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</si>
  <si>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</si>
  <si>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</si>
  <si>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</si>
  <si>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</si>
  <si>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</si>
  <si>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</si>
  <si>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</si>
  <si>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</si>
  <si>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</si>
  <si>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</si>
  <si>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</si>
  <si>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</si>
  <si>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</si>
  <si>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</si>
  <si>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</si>
  <si>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</si>
  <si>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</si>
  <si>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</si>
  <si>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</si>
  <si>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</si>
  <si>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</si>
  <si>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</si>
  <si>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</si>
  <si>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% исполнения</t>
  </si>
  <si>
    <t xml:space="preserve">  Реализация проектов развития общественной инфраструктуры муниципальных образований, основанных на местных инициативах</t>
  </si>
  <si>
    <t>ДОХОДЫ БЮДЖЕТА</t>
  </si>
  <si>
    <t xml:space="preserve">  Реализация проектов развития общественной инфраструктуры муниципальных образований Людиновского района, основанных на местных инициативах (Устройство детской площадки в д.Войлово)</t>
  </si>
  <si>
    <t>от 14 октября  2019 г. №31</t>
  </si>
  <si>
    <t>Приложение 1 к Постановлению</t>
  </si>
  <si>
    <t xml:space="preserve">Наименование </t>
  </si>
  <si>
    <t>КГРБС</t>
  </si>
  <si>
    <t>Разд.</t>
  </si>
  <si>
    <t>Ц.ст.</t>
  </si>
  <si>
    <t>Группы, подгруп, виды расх.</t>
  </si>
  <si>
    <t>КОСГУ</t>
  </si>
  <si>
    <t xml:space="preserve">    Муниципальное образования сельского поселения "Деревня Заболотье"</t>
  </si>
  <si>
    <t>001</t>
  </si>
  <si>
    <t>0000</t>
  </si>
  <si>
    <t>0000000000</t>
  </si>
  <si>
    <t>000</t>
  </si>
  <si>
    <t>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</si>
  <si>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</si>
  <si>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</si>
  <si>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</si>
  <si>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Депутаты представительного органа муниципального образования</t>
  </si>
  <si>
    <t>5100100300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</si>
  <si>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Заболотье"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</si>
  <si>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Заболотье""</t>
  </si>
  <si>
    <t xml:space="preserve">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</si>
  <si>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123</t>
  </si>
  <si>
    <t xml:space="preserve">            Прочие расходы</t>
  </si>
  <si>
    <t>296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</si>
  <si>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</si>
  <si>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</si>
  <si>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Основное мероприятие "Обеспечение функционирования администрации (исполнительно-распорядительного органа) сельского поселения "Деревня Заболотье"</t>
  </si>
  <si>
    <t xml:space="preserve">        Центральный аппарат</t>
  </si>
  <si>
    <t>5100100400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</si>
  <si>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</si>
  <si>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</si>
  <si>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</si>
  <si>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</si>
  <si>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</si>
  <si>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</si>
  <si>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</si>
  <si>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</si>
  <si>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Иные выплаты персоналу государственных (муниципальных) </t>
  </si>
  <si>
    <t>122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</si>
  <si>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</si>
  <si>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</si>
  <si>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 30,2 %</t>
  </si>
  <si>
    <t>213</t>
  </si>
  <si>
    <t xml:space="preserve">Закупка товаров, работ и услуг для государственных (муниципальных) нужд
Закупка товаров, работ и услуг для государственных (муниципальных) нужд
</t>
  </si>
  <si>
    <t xml:space="preserve">Иные закупки товаров, работ и услуг для обеспечения государственных (муниципальных) нужд
</t>
  </si>
  <si>
    <t>240</t>
  </si>
  <si>
    <t xml:space="preserve">          Закупка товаров, работ, услуг в сфере информационно-коммуникационных технологий</t>
  </si>
  <si>
    <t>242</t>
  </si>
  <si>
    <t xml:space="preserve">            Услуги связи</t>
  </si>
  <si>
    <t>221</t>
  </si>
  <si>
    <t xml:space="preserve">          Прочая закупка товаров, работ и услуг для обеспечения государственных (муниципальных) нужд</t>
  </si>
  <si>
    <t>244</t>
  </si>
  <si>
    <t xml:space="preserve">            Услуги транспорта</t>
  </si>
  <si>
    <t>222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</si>
  <si>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</si>
  <si>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</si>
  <si>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</si>
  <si>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</si>
  <si>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</si>
  <si>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</si>
  <si>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основных средств</t>
  </si>
  <si>
    <t>310</t>
  </si>
  <si>
    <t xml:space="preserve">            Увеличение стоимости материальных запасов</t>
  </si>
  <si>
    <t>340</t>
  </si>
  <si>
    <t>Иные бюджетнве ассигнования</t>
  </si>
  <si>
    <t>800</t>
  </si>
  <si>
    <t xml:space="preserve">Уплата налогов,сборов и иных платежей </t>
  </si>
  <si>
    <t>850</t>
  </si>
  <si>
    <t xml:space="preserve">          Уплата прочих налогов, сборов</t>
  </si>
  <si>
    <t>852</t>
  </si>
  <si>
    <t>291</t>
  </si>
  <si>
    <t xml:space="preserve">          Уплата иных платежей</t>
  </si>
  <si>
    <t>853</t>
  </si>
  <si>
    <t xml:space="preserve">        Глава местной администрации (исполнительно-распорядительного органа муниципального образования)</t>
  </si>
  <si>
    <t>5100100800</t>
  </si>
  <si>
    <t xml:space="preserve">            Начисления на выплаты по оплате труда</t>
  </si>
  <si>
    <t xml:space="preserve">      Резервные фонды</t>
  </si>
  <si>
    <t>0111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</si>
  <si>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Заболотье"</t>
  </si>
  <si>
    <t xml:space="preserve">        Резервный фонд администрации сельского поселения</t>
  </si>
  <si>
    <t>5100100700</t>
  </si>
  <si>
    <t xml:space="preserve">          Резервные средства</t>
  </si>
  <si>
    <t>870</t>
  </si>
  <si>
    <t xml:space="preserve">          Иные расходы</t>
  </si>
  <si>
    <t xml:space="preserve">      Другие общегосударственные вопросы</t>
  </si>
  <si>
    <t>0113</t>
  </si>
  <si>
    <t>Ведомственная целевая программа "Совершенствование системы управления органами местного самоуправления сельского поселения "Деревня Заболотье</t>
  </si>
  <si>
    <t xml:space="preserve">        Реализация государственных функций, связанных с общегосударственными вопросами</t>
  </si>
  <si>
    <t>5100100900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</si>
  <si>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</si>
  <si>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</si>
  <si>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           Транспортные услуги</t>
  </si>
  <si>
    <t xml:space="preserve">           ИИные выплаты текущего характера физическим лицам</t>
  </si>
  <si>
    <t>Национальная оборона</t>
  </si>
  <si>
    <t>0200</t>
  </si>
  <si>
    <t xml:space="preserve">      Мобилизационная и вневойсковая подготовка</t>
  </si>
  <si>
    <t>0203</t>
  </si>
  <si>
    <t>Непрограмные расходы  федеральных органов исполнительной власти</t>
  </si>
  <si>
    <t xml:space="preserve">        Субвенция на осуществление первичного воинского учета на территориях, где отсутствуют военные комиссариаты</t>
  </si>
  <si>
    <t>9990051180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</si>
  <si>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</si>
  <si>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0300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</si>
  <si>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</si>
  <si>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</si>
  <si>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"Безопасность жизнедеятельности на территории сельского поселения "Деревня Заболотье"</t>
  </si>
  <si>
    <t>Основное мероприятие "Обеспечение безопасности жизнедеятельности на территории поселения"</t>
  </si>
  <si>
    <t xml:space="preserve">        Опахивание населенных пунктов минерализованной полосой</t>
  </si>
  <si>
    <t>1000100100</t>
  </si>
  <si>
    <t xml:space="preserve">    Предупреждение и ликвидация пожаров и чрезвычайных ситуаций</t>
  </si>
  <si>
    <t>1000100200</t>
  </si>
  <si>
    <t xml:space="preserve">            Прочие работы, услуги/ запрака онетуш, тушение пала</t>
  </si>
  <si>
    <t xml:space="preserve">          Закупка товаров, работ, услуг в сфере информационно-коммуникационных технологий /рында, рупор,агитация, огнетуш ,, инф стенды</t>
  </si>
  <si>
    <t xml:space="preserve">        Страхование расходов по ликвидации последствий ЧС</t>
  </si>
  <si>
    <t>1000100300</t>
  </si>
  <si>
    <t>Национальная экономика</t>
  </si>
  <si>
    <t>0400</t>
  </si>
  <si>
    <t xml:space="preserve">      Дорожное хозяйство (дорожные фонды)</t>
  </si>
  <si>
    <t>0409</t>
  </si>
  <si>
    <t>Муниципальная программа "Развитие дорожного хозяйства в Людиновском районе"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</si>
  <si>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</si>
  <si>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2400000000</t>
  </si>
  <si>
    <t>Основное мероприятие "Содержание автомобильных дорог"</t>
  </si>
  <si>
    <t>241000000</t>
  </si>
  <si>
    <t xml:space="preserve">        Паспортизация автомобильных дорог общего пользования местного значения на территории Людиновского района</t>
  </si>
  <si>
    <t>2410601000</t>
  </si>
  <si>
    <t>Жилищно-коммунальное хозяйство</t>
  </si>
  <si>
    <t>0500</t>
  </si>
  <si>
    <t xml:space="preserve">      Коммунальное хозяйство</t>
  </si>
  <si>
    <t>0502</t>
  </si>
  <si>
    <t>Муниципальная программа "Обеспечение доступным и комфортным жильем и коммунальными услугами население  Людиновского района"</t>
  </si>
  <si>
    <t>Подпрограммма "Чистая вода в Людиновском районе"</t>
  </si>
  <si>
    <t xml:space="preserve">        Строительство, капитальный ремонт, содержание канализационных сетей</t>
  </si>
  <si>
    <t>0510301000</t>
  </si>
  <si>
    <t xml:space="preserve">          промывка канализации д. Заболотье</t>
  </si>
  <si>
    <t xml:space="preserve">          кап ремонт . Водопровод д. Заболотье</t>
  </si>
  <si>
    <t>Проведение мероприятий по нормативному содержанию независимых источников водоснабжения в поселениях</t>
  </si>
  <si>
    <t>051061000</t>
  </si>
  <si>
    <t>051060100</t>
  </si>
  <si>
    <t>0510601000</t>
  </si>
  <si>
    <t>Субсидии сельским поселениям на сбор и вывоз ТБО</t>
  </si>
  <si>
    <t>1200603000</t>
  </si>
  <si>
    <t xml:space="preserve">     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</si>
  <si>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810</t>
  </si>
  <si>
    <t xml:space="preserve">        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</si>
  <si>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812</t>
  </si>
  <si>
    <t xml:space="preserve">            Безвозмездные перечисления организациям, за исключением государственных и муниципальных организаций</t>
  </si>
  <si>
    <t xml:space="preserve">        Предоставление субсидии в целях возмещения затрат по оказанию коммунальных услуг</t>
  </si>
  <si>
    <t>3000201060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</si>
  <si>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</si>
  <si>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</si>
  <si>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        Услуги водоснабжения и водоотведения</t>
  </si>
  <si>
    <t>4800100300</t>
  </si>
  <si>
    <t xml:space="preserve">      Благоустройство</t>
  </si>
  <si>
    <t>0503</t>
  </si>
  <si>
    <t xml:space="preserve">Муниципальная программа "Благоустройство на территории сельского поселения "Деревня Заболотье" </t>
  </si>
  <si>
    <t>Основное мероприятие «Создание условий для комфортного проживания на территории сельского поселения «Деревня Заболотье»</t>
  </si>
  <si>
    <t xml:space="preserve">        Потребление электроэнергии объектами уличного освещения</t>
  </si>
  <si>
    <t>4800100110</t>
  </si>
  <si>
    <t xml:space="preserve">        Содержание объектов уличного освещения</t>
  </si>
  <si>
    <t>4800100120</t>
  </si>
  <si>
    <t xml:space="preserve">        Содержание в чистоте территории сельского поселения</t>
  </si>
  <si>
    <t>4800100210</t>
  </si>
  <si>
    <t xml:space="preserve">          услуги транспорта</t>
  </si>
  <si>
    <t xml:space="preserve">            Увеличение стоимости имущества</t>
  </si>
  <si>
    <t xml:space="preserve">        Обустройство и содержание детских и спортивных площадок</t>
  </si>
  <si>
    <t>4800100410</t>
  </si>
  <si>
    <t xml:space="preserve">          Увеличение стоимости имущества</t>
  </si>
  <si>
    <t xml:space="preserve">      Обустройство сквера д. Заболотье и д. Войлово</t>
  </si>
  <si>
    <t>4800100420</t>
  </si>
  <si>
    <t xml:space="preserve">           Прочая закупка товаров, работ и услуг</t>
  </si>
  <si>
    <t xml:space="preserve">           Увеличение стоимости материальных запасов</t>
  </si>
  <si>
    <t>347</t>
  </si>
  <si>
    <t xml:space="preserve">      Обустройство летней эстрады д.Войлово</t>
  </si>
  <si>
    <t>4800100430</t>
  </si>
  <si>
    <t xml:space="preserve">           Увеличение стоимости имущества</t>
  </si>
  <si>
    <t xml:space="preserve">        Ликвидация стихийных свалок</t>
  </si>
  <si>
    <t>4800100500</t>
  </si>
  <si>
    <t xml:space="preserve">        Содержание дорог в нормативном состоянии</t>
  </si>
  <si>
    <t>4800100600</t>
  </si>
  <si>
    <t xml:space="preserve">          Увеличение стоимости материальных запасов</t>
  </si>
  <si>
    <t xml:space="preserve">       Обустройство тротуаров, пешеходных дорожек</t>
  </si>
  <si>
    <t>4800100700</t>
  </si>
  <si>
    <t xml:space="preserve">                     Увеличение стоимости имущества</t>
  </si>
  <si>
    <t xml:space="preserve">     Реализация проектов развития общественной инфраструктуры муниципальных образований, основанных на местных инициативах</t>
  </si>
  <si>
    <t xml:space="preserve">     Реализация проектов развития общественной инфраструктуры муниципальных образований, основанных на местных инициативах (средства областного бюджета)</t>
  </si>
  <si>
    <t>5101300240</t>
  </si>
  <si>
    <t>5102101000</t>
  </si>
  <si>
    <t>510210100</t>
  </si>
  <si>
    <t xml:space="preserve">      Профессиональная подготовка, переподготовка и повышение квалификации</t>
  </si>
  <si>
    <t>0705</t>
  </si>
  <si>
    <t>Основное мероприятие "Обеспечение функционирования администрации (исполнитнльно-распорядительного органа) сельского поселения "Деревня Заболотье""</t>
  </si>
  <si>
    <t xml:space="preserve">        Профессиональная подготовка, переподготовка и повышение квалификации</t>
  </si>
  <si>
    <t>5100100500</t>
  </si>
  <si>
    <t xml:space="preserve">      Культура</t>
  </si>
  <si>
    <t>0801</t>
  </si>
  <si>
    <t xml:space="preserve">Муниципальная программа "Развитие культуры в Людиновском районе" </t>
  </si>
  <si>
    <t>Основное мероприятие "Поддержка и  развитие традиционной культуры"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</si>
  <si>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</si>
  <si>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1100302500</t>
  </si>
  <si>
    <t xml:space="preserve">          Иные межбюджетные трансферты</t>
  </si>
  <si>
    <t>540</t>
  </si>
  <si>
    <t xml:space="preserve">            Перечисления другим бюджетам бюджетной системы Российской Федерации</t>
  </si>
  <si>
    <t>251</t>
  </si>
  <si>
    <t xml:space="preserve">      Социальное обеспечение населения</t>
  </si>
  <si>
    <t>1003</t>
  </si>
  <si>
    <t>Муниципальная программа "Социальная поддержка граждан сельского поселения</t>
  </si>
  <si>
    <t>Основное мероприятие «Социальное обеспечение и иные выплаты населению»</t>
  </si>
  <si>
    <t xml:space="preserve">        Публичные нормативные социальные выплаты гражданам</t>
  </si>
  <si>
    <t>0310100100</t>
  </si>
  <si>
    <t xml:space="preserve">          Иные выплаты населению</t>
  </si>
  <si>
    <t>360</t>
  </si>
  <si>
    <t xml:space="preserve">            Пособия по социальной помощи населению</t>
  </si>
  <si>
    <t>262</t>
  </si>
  <si>
    <t xml:space="preserve">        Пособия по социальной помощи населению</t>
  </si>
  <si>
    <t>0310100200</t>
  </si>
  <si>
    <t xml:space="preserve">          Пособия, компенсации и иные социальные выплаты гражданам, кроме публичных нормативных обязательств</t>
  </si>
  <si>
    <t>312</t>
  </si>
  <si>
    <t xml:space="preserve">            Пенсии, пособия, выплачиваемые организациями сектора государственного управления</t>
  </si>
  <si>
    <t xml:space="preserve">        Социальная поддержка работников культуры, проживающих и работающих в сельской местности</t>
  </si>
  <si>
    <t>0310201500</t>
  </si>
  <si>
    <t xml:space="preserve">      Физическая культура</t>
  </si>
  <si>
    <t>1101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</si>
  <si>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</si>
  <si>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</si>
  <si>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 xml:space="preserve">        Развитие физической культуры и спорта в сельских поселениях Людиновского района</t>
  </si>
  <si>
    <t>1310101500</t>
  </si>
  <si>
    <t>Утвержденные бюджетные значения</t>
  </si>
  <si>
    <t>264</t>
  </si>
  <si>
    <t>266</t>
  </si>
  <si>
    <t>297</t>
  </si>
  <si>
    <t>342</t>
  </si>
  <si>
    <t>343</t>
  </si>
  <si>
    <t>344</t>
  </si>
  <si>
    <t>346</t>
  </si>
  <si>
    <t>349</t>
  </si>
  <si>
    <t>293</t>
  </si>
  <si>
    <t>Основное мероприятие "Текущий ремонт и содержание автомобильных дорог общего назначения</t>
  </si>
  <si>
    <t>2410301030</t>
  </si>
  <si>
    <t>2410300000</t>
  </si>
  <si>
    <t>РАСХОДЫ БЮДЖЕТА</t>
  </si>
  <si>
    <t>Приложение 2 к Постановлению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</si>
</sst>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57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4"/>
      <color rgb="FF000000"/>
      <name val="Batang"/>
      <family val="1"/>
      <charset val="204"/>
    </font>
    <font>
      <sz val="12"/>
      <color rgb="FF000000"/>
      <name val="Batang"/>
      <family val="1"/>
      <charset val="204"/>
    </font>
    <font>
      <sz val="12"/>
      <name val="Batang"/>
      <family val="1"/>
      <charset val="204"/>
    </font>
    <font>
      <b/>
      <sz val="12"/>
      <color rgb="FF000000"/>
      <name val="Batang"/>
      <family val="1"/>
      <charset val="204"/>
    </font>
    <font>
      <b/>
      <sz val="18"/>
      <color rgb="FF000000"/>
      <name val="Batang"/>
      <family val="1"/>
      <charset val="204"/>
    </font>
    <font>
      <i/>
      <sz val="12"/>
      <color rgb="FF000000"/>
      <name val="Batang"/>
      <family val="1"/>
      <charset val="204"/>
    </font>
    <font>
      <b/>
      <i/>
      <sz val="12"/>
      <color rgb="FF000000"/>
      <name val="Batang"/>
      <family val="1"/>
      <charset val="204"/>
    </font>
    <font>
      <i/>
      <sz val="12"/>
      <name val="Batang"/>
      <family val="1"/>
      <charset val="204"/>
    </font>
    <font>
      <b/>
      <i/>
      <sz val="12"/>
      <name val="Batang"/>
      <family val="1"/>
      <charset val="204"/>
    </font>
    <font>
      <i/>
      <sz val="12"/>
      <color theme="1" tint="0.14999847407452621"/>
      <name val="Batang"/>
      <family val="1"/>
      <charset val="204"/>
    </font>
    <font>
      <b/>
      <sz val="10"/>
      <name val="Arial Unicode MS"/>
      <family val="2"/>
      <charset val="204"/>
    </font>
    <font>
      <sz val="1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2"/>
      <name val="Arial Unicode MS"/>
      <family val="2"/>
      <charset val="204"/>
    </font>
    <font>
      <sz val="12"/>
      <color theme="1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8"/>
      <name val="Arial Unicode MS"/>
      <family val="2"/>
      <charset val="204"/>
    </font>
    <font>
      <sz val="12"/>
      <name val="Arial Unicode MS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Arial Unicode MS"/>
      <family val="2"/>
      <charset val="204"/>
    </font>
    <font>
      <b/>
      <sz val="12"/>
      <color theme="1"/>
      <name val="Arial Unicode MS"/>
      <family val="2"/>
      <charset val="204"/>
    </font>
    <font>
      <sz val="9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i/>
      <sz val="9"/>
      <name val="Arial Unicode MS"/>
      <family val="2"/>
      <charset val="204"/>
    </font>
    <font>
      <i/>
      <sz val="10"/>
      <name val="Arial Unicode MS"/>
      <family val="2"/>
      <charset val="204"/>
    </font>
    <font>
      <i/>
      <sz val="12"/>
      <name val="Arial Unicode MS"/>
      <family val="2"/>
      <charset val="204"/>
    </font>
    <font>
      <i/>
      <sz val="12"/>
      <color theme="1"/>
      <name val="Arial Unicode MS"/>
      <family val="2"/>
      <charset val="204"/>
    </font>
    <font>
      <b/>
      <sz val="11"/>
      <name val="Arial Unicode MS"/>
      <family val="2"/>
      <charset val="204"/>
    </font>
    <font>
      <sz val="11"/>
      <name val="Arial Unicode MS"/>
      <family val="2"/>
      <charset val="204"/>
    </font>
    <font>
      <b/>
      <i/>
      <sz val="9"/>
      <name val="Arial Unicode MS"/>
      <family val="2"/>
      <charset val="204"/>
    </font>
    <font>
      <b/>
      <i/>
      <sz val="11"/>
      <name val="Arial Unicode MS"/>
      <family val="2"/>
      <charset val="204"/>
    </font>
    <font>
      <i/>
      <sz val="11"/>
      <color theme="1"/>
      <name val="Arial Unicode MS"/>
      <family val="2"/>
      <charset val="204"/>
    </font>
    <font>
      <b/>
      <i/>
      <sz val="11"/>
      <color indexed="8"/>
      <name val="Arial Unicode MS"/>
      <family val="2"/>
      <charset val="204"/>
    </font>
    <font>
      <sz val="11"/>
      <color indexed="8"/>
      <name val="Arial Unicode MS"/>
      <family val="2"/>
      <charset val="204"/>
    </font>
    <font>
      <b/>
      <i/>
      <sz val="10"/>
      <name val="Arial Unicode MS"/>
      <family val="2"/>
      <charset val="204"/>
    </font>
    <font>
      <sz val="11"/>
      <color rgb="FF000000"/>
      <name val="Arial Unicode MS"/>
      <family val="2"/>
      <charset val="204"/>
    </font>
    <font>
      <i/>
      <sz val="11"/>
      <name val="Arial Unicode MS"/>
      <family val="2"/>
      <charset val="204"/>
    </font>
    <font>
      <i/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i/>
      <sz val="12"/>
      <name val="Arial Unicode MS"/>
      <family val="2"/>
      <charset val="204"/>
    </font>
    <font>
      <b/>
      <i/>
      <sz val="12"/>
      <color theme="1"/>
      <name val="Arial Unicode MS"/>
      <family val="2"/>
      <charset val="204"/>
    </font>
    <font>
      <b/>
      <sz val="16"/>
      <name val="Arial Unicode MS"/>
      <family val="2"/>
      <charset val="204"/>
    </font>
    <font>
      <b/>
      <sz val="14"/>
      <name val="Arial Unicode MS"/>
      <family val="2"/>
      <charset val="204"/>
    </font>
    <font>
      <b/>
      <sz val="11"/>
      <color indexed="8"/>
      <name val="Arial Unicode MS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1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3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Protection="1">
      <alignment horizontal="center" shrinkToFit="1"/>
    </xf>
    <xf numFmtId="49" fontId="3" fillId="0" borderId="13" xfId="99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/>
    </xf>
    <xf numFmtId="0" fontId="3" fillId="0" borderId="31" xfId="102" applyNumberFormat="1" applyProtection="1"/>
    <xf numFmtId="49" fontId="1" fillId="0" borderId="31" xfId="103" applyProtection="1"/>
    <xf numFmtId="49" fontId="3" fillId="0" borderId="1" xfId="105" applyProtection="1">
      <alignment horizontal="left"/>
    </xf>
    <xf numFmtId="49" fontId="1" fillId="0" borderId="1" xfId="106" applyProtection="1"/>
    <xf numFmtId="0" fontId="9" fillId="0" borderId="1" xfId="107" applyNumberFormat="1" applyProtection="1">
      <alignment horizontal="center"/>
    </xf>
    <xf numFmtId="0" fontId="9" fillId="0" borderId="1" xfId="109" applyNumberFormat="1" applyProtection="1"/>
    <xf numFmtId="49" fontId="9" fillId="0" borderId="1" xfId="110" applyProtection="1"/>
    <xf numFmtId="0" fontId="1" fillId="0" borderId="1" xfId="111" applyNumberFormat="1" applyProtection="1">
      <alignment horizontal="left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3" fillId="0" borderId="1" xfId="114" applyNumberFormat="1" applyProtection="1">
      <alignment horizontal="center"/>
    </xf>
    <xf numFmtId="0" fontId="1" fillId="0" borderId="2" xfId="115" applyNumberFormat="1" applyProtection="1"/>
    <xf numFmtId="0" fontId="1" fillId="0" borderId="11" xfId="117" applyNumberFormat="1" applyProtection="1"/>
    <xf numFmtId="0" fontId="14" fillId="0" borderId="1" xfId="4" applyNumberFormat="1" applyFont="1" applyProtection="1">
      <alignment horizontal="right"/>
    </xf>
    <xf numFmtId="0" fontId="14" fillId="0" borderId="1" xfId="1" applyNumberFormat="1" applyFont="1" applyProtection="1"/>
    <xf numFmtId="0" fontId="15" fillId="0" borderId="0" xfId="0" applyFont="1" applyProtection="1">
      <protection locked="0"/>
    </xf>
    <xf numFmtId="0" fontId="14" fillId="0" borderId="1" xfId="16" applyNumberFormat="1" applyFont="1" applyProtection="1">
      <alignment horizontal="left"/>
    </xf>
    <xf numFmtId="49" fontId="14" fillId="0" borderId="1" xfId="17" applyFont="1" applyProtection="1"/>
    <xf numFmtId="0" fontId="16" fillId="0" borderId="2" xfId="28" applyNumberFormat="1" applyFont="1" applyProtection="1">
      <alignment horizontal="center"/>
    </xf>
    <xf numFmtId="0" fontId="14" fillId="0" borderId="14" xfId="31" applyNumberFormat="1" applyFont="1" applyProtection="1"/>
    <xf numFmtId="0" fontId="14" fillId="0" borderId="5" xfId="32" applyNumberFormat="1" applyFont="1" applyProtection="1"/>
    <xf numFmtId="0" fontId="14" fillId="0" borderId="13" xfId="33" applyNumberFormat="1" applyFont="1" applyProtection="1">
      <alignment horizontal="center" vertical="center"/>
    </xf>
    <xf numFmtId="0" fontId="14" fillId="0" borderId="20" xfId="34" applyNumberFormat="1" applyFont="1" applyBorder="1" applyProtection="1">
      <alignment horizontal="center" vertical="center"/>
    </xf>
    <xf numFmtId="49" fontId="14" fillId="0" borderId="20" xfId="35" applyFont="1" applyBorder="1" applyProtection="1">
      <alignment horizontal="center" vertical="center"/>
    </xf>
    <xf numFmtId="0" fontId="14" fillId="0" borderId="36" xfId="36" applyNumberFormat="1" applyFont="1" applyBorder="1" applyProtection="1">
      <alignment horizontal="left" wrapText="1"/>
    </xf>
    <xf numFmtId="49" fontId="14" fillId="0" borderId="39" xfId="37" applyFont="1" applyBorder="1" applyProtection="1">
      <alignment horizontal="center" wrapText="1"/>
    </xf>
    <xf numFmtId="49" fontId="14" fillId="0" borderId="40" xfId="38" applyFont="1" applyBorder="1" applyProtection="1">
      <alignment horizontal="center"/>
    </xf>
    <xf numFmtId="4" fontId="14" fillId="0" borderId="40" xfId="39" applyFont="1" applyBorder="1" applyProtection="1">
      <alignment horizontal="right" shrinkToFit="1"/>
    </xf>
    <xf numFmtId="4" fontId="14" fillId="0" borderId="41" xfId="39" applyFont="1" applyBorder="1" applyProtection="1">
      <alignment horizontal="right" shrinkToFit="1"/>
    </xf>
    <xf numFmtId="4" fontId="14" fillId="0" borderId="42" xfId="39" applyFont="1" applyBorder="1" applyProtection="1">
      <alignment horizontal="right" shrinkToFit="1"/>
    </xf>
    <xf numFmtId="0" fontId="14" fillId="0" borderId="1" xfId="32" applyNumberFormat="1" applyFont="1" applyBorder="1" applyProtection="1"/>
    <xf numFmtId="0" fontId="14" fillId="0" borderId="37" xfId="40" applyNumberFormat="1" applyFont="1" applyBorder="1" applyProtection="1">
      <alignment horizontal="left" wrapText="1"/>
    </xf>
    <xf numFmtId="49" fontId="14" fillId="0" borderId="43" xfId="41" applyFont="1" applyBorder="1" applyProtection="1">
      <alignment horizontal="center" shrinkToFit="1"/>
    </xf>
    <xf numFmtId="49" fontId="14" fillId="0" borderId="20" xfId="42" applyFont="1" applyBorder="1" applyProtection="1">
      <alignment horizontal="center"/>
    </xf>
    <xf numFmtId="4" fontId="14" fillId="0" borderId="20" xfId="43" applyFont="1" applyBorder="1" applyProtection="1">
      <alignment horizontal="right" shrinkToFit="1"/>
    </xf>
    <xf numFmtId="4" fontId="14" fillId="0" borderId="14" xfId="43" applyFont="1" applyBorder="1" applyProtection="1">
      <alignment horizontal="right" shrinkToFit="1"/>
    </xf>
    <xf numFmtId="4" fontId="14" fillId="0" borderId="44" xfId="39" applyFont="1" applyBorder="1" applyProtection="1">
      <alignment horizontal="right" shrinkToFit="1"/>
    </xf>
    <xf numFmtId="0" fontId="14" fillId="0" borderId="35" xfId="44" applyNumberFormat="1" applyFont="1" applyBorder="1" applyProtection="1">
      <alignment horizontal="left" wrapText="1" indent="2"/>
    </xf>
    <xf numFmtId="49" fontId="14" fillId="0" borderId="45" xfId="45" applyFont="1" applyBorder="1" applyProtection="1">
      <alignment horizontal="center" shrinkToFit="1"/>
    </xf>
    <xf numFmtId="49" fontId="14" fillId="0" borderId="23" xfId="46" applyFont="1" applyBorder="1" applyProtection="1">
      <alignment horizontal="center"/>
    </xf>
    <xf numFmtId="4" fontId="14" fillId="0" borderId="23" xfId="47" applyFont="1" applyBorder="1" applyProtection="1">
      <alignment horizontal="right" shrinkToFit="1"/>
    </xf>
    <xf numFmtId="4" fontId="14" fillId="0" borderId="35" xfId="47" applyFont="1" applyBorder="1" applyProtection="1">
      <alignment horizontal="right" shrinkToFit="1"/>
    </xf>
    <xf numFmtId="0" fontId="14" fillId="0" borderId="21" xfId="44" applyNumberFormat="1" applyFont="1" applyProtection="1">
      <alignment horizontal="left" wrapText="1" indent="2"/>
    </xf>
    <xf numFmtId="49" fontId="14" fillId="0" borderId="22" xfId="45" applyFont="1" applyProtection="1">
      <alignment horizontal="center" shrinkToFit="1"/>
    </xf>
    <xf numFmtId="49" fontId="14" fillId="0" borderId="23" xfId="46" applyFont="1" applyProtection="1">
      <alignment horizontal="center"/>
    </xf>
    <xf numFmtId="4" fontId="14" fillId="0" borderId="23" xfId="47" applyFont="1" applyProtection="1">
      <alignment horizontal="right" shrinkToFit="1"/>
    </xf>
    <xf numFmtId="4" fontId="14" fillId="0" borderId="38" xfId="47" applyFont="1" applyBorder="1" applyProtection="1">
      <alignment horizontal="right" shrinkToFit="1"/>
    </xf>
    <xf numFmtId="0" fontId="14" fillId="0" borderId="1" xfId="14" applyNumberFormat="1" applyFont="1" applyProtection="1"/>
    <xf numFmtId="0" fontId="16" fillId="0" borderId="2" xfId="28" applyFont="1" applyProtection="1">
      <alignment horizontal="center"/>
      <protection locked="0"/>
    </xf>
    <xf numFmtId="49" fontId="14" fillId="0" borderId="1" xfId="23" applyFont="1" applyBorder="1" applyProtection="1">
      <alignment horizontal="right"/>
    </xf>
    <xf numFmtId="0" fontId="14" fillId="0" borderId="1" xfId="13" applyNumberFormat="1" applyFont="1" applyBorder="1" applyProtection="1">
      <alignment horizontal="right"/>
    </xf>
    <xf numFmtId="49" fontId="14" fillId="0" borderId="1" xfId="27" applyFont="1" applyBorder="1" applyProtection="1">
      <alignment horizontal="center"/>
    </xf>
    <xf numFmtId="49" fontId="13" fillId="4" borderId="45" xfId="45" applyFont="1" applyFill="1" applyBorder="1" applyAlignment="1" applyProtection="1">
      <alignment horizontal="center" vertical="center" shrinkToFit="1"/>
    </xf>
    <xf numFmtId="49" fontId="13" fillId="4" borderId="23" xfId="46" applyFont="1" applyFill="1" applyBorder="1" applyAlignment="1" applyProtection="1">
      <alignment horizontal="center" vertical="center"/>
    </xf>
    <xf numFmtId="4" fontId="13" fillId="4" borderId="23" xfId="47" applyFont="1" applyFill="1" applyBorder="1" applyAlignment="1" applyProtection="1">
      <alignment horizontal="center" vertical="center" shrinkToFit="1"/>
    </xf>
    <xf numFmtId="4" fontId="13" fillId="4" borderId="35" xfId="47" applyFont="1" applyFill="1" applyBorder="1" applyAlignment="1" applyProtection="1">
      <alignment horizontal="center" vertical="center" shrinkToFit="1"/>
    </xf>
    <xf numFmtId="4" fontId="13" fillId="4" borderId="44" xfId="39" applyFont="1" applyFill="1" applyBorder="1" applyAlignment="1" applyProtection="1">
      <alignment horizontal="center" vertical="center" shrinkToFit="1"/>
    </xf>
    <xf numFmtId="0" fontId="14" fillId="0" borderId="1" xfId="32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49" fontId="19" fillId="5" borderId="45" xfId="45" applyFont="1" applyFill="1" applyBorder="1" applyAlignment="1" applyProtection="1">
      <alignment horizontal="center" vertical="center" shrinkToFit="1"/>
    </xf>
    <xf numFmtId="49" fontId="19" fillId="5" borderId="23" xfId="46" applyFont="1" applyFill="1" applyBorder="1" applyAlignment="1" applyProtection="1">
      <alignment horizontal="center" vertical="center"/>
    </xf>
    <xf numFmtId="0" fontId="19" fillId="5" borderId="35" xfId="44" applyNumberFormat="1" applyFont="1" applyFill="1" applyBorder="1" applyAlignment="1" applyProtection="1">
      <alignment horizontal="center" vertical="center" wrapText="1"/>
    </xf>
    <xf numFmtId="4" fontId="19" fillId="5" borderId="23" xfId="47" applyFont="1" applyFill="1" applyBorder="1" applyAlignment="1" applyProtection="1">
      <alignment horizontal="center" vertical="center" shrinkToFit="1"/>
    </xf>
    <xf numFmtId="4" fontId="19" fillId="5" borderId="35" xfId="47" applyFont="1" applyFill="1" applyBorder="1" applyAlignment="1" applyProtection="1">
      <alignment horizontal="center" vertical="center" shrinkToFit="1"/>
    </xf>
    <xf numFmtId="4" fontId="19" fillId="5" borderId="44" xfId="39" applyFont="1" applyFill="1" applyBorder="1" applyAlignment="1" applyProtection="1">
      <alignment horizontal="center" vertical="center" shrinkToFit="1"/>
    </xf>
    <xf numFmtId="0" fontId="18" fillId="0" borderId="1" xfId="32" applyNumberFormat="1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1" xfId="32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7" fillId="4" borderId="35" xfId="44" applyNumberFormat="1" applyFont="1" applyFill="1" applyBorder="1" applyAlignment="1" applyProtection="1">
      <alignment horizontal="center" vertical="center" wrapText="1"/>
    </xf>
    <xf numFmtId="4" fontId="14" fillId="0" borderId="46" xfId="39" applyFont="1" applyBorder="1" applyProtection="1">
      <alignment horizontal="right" shrinkToFit="1"/>
    </xf>
    <xf numFmtId="4" fontId="19" fillId="5" borderId="47" xfId="39" applyFont="1" applyFill="1" applyBorder="1" applyAlignment="1" applyProtection="1">
      <alignment horizontal="center" vertical="center" shrinkToFit="1"/>
    </xf>
    <xf numFmtId="0" fontId="17" fillId="4" borderId="34" xfId="44" applyNumberFormat="1" applyFont="1" applyFill="1" applyBorder="1" applyAlignment="1" applyProtection="1">
      <alignment horizontal="center" vertical="center" wrapText="1"/>
    </xf>
    <xf numFmtId="49" fontId="13" fillId="4" borderId="34" xfId="45" applyFont="1" applyFill="1" applyBorder="1" applyAlignment="1" applyProtection="1">
      <alignment horizontal="center" vertical="center" shrinkToFit="1"/>
    </xf>
    <xf numFmtId="49" fontId="13" fillId="4" borderId="34" xfId="46" applyFont="1" applyFill="1" applyBorder="1" applyAlignment="1" applyProtection="1">
      <alignment horizontal="center" vertical="center"/>
    </xf>
    <xf numFmtId="4" fontId="13" fillId="4" borderId="34" xfId="47" applyFont="1" applyFill="1" applyBorder="1" applyAlignment="1" applyProtection="1">
      <alignment horizontal="center" vertical="center" shrinkToFit="1"/>
    </xf>
    <xf numFmtId="4" fontId="13" fillId="4" borderId="34" xfId="39" applyFont="1" applyFill="1" applyBorder="1" applyAlignment="1" applyProtection="1">
      <alignment horizontal="center" vertical="center" shrinkToFit="1"/>
    </xf>
    <xf numFmtId="0" fontId="22" fillId="0" borderId="35" xfId="44" applyNumberFormat="1" applyFont="1" applyBorder="1" applyProtection="1">
      <alignment horizontal="left" wrapText="1" indent="2"/>
    </xf>
    <xf numFmtId="49" fontId="22" fillId="0" borderId="45" xfId="45" applyFont="1" applyBorder="1" applyProtection="1">
      <alignment horizontal="center" shrinkToFit="1"/>
    </xf>
    <xf numFmtId="49" fontId="22" fillId="0" borderId="23" xfId="46" applyFont="1" applyBorder="1" applyProtection="1">
      <alignment horizontal="center"/>
    </xf>
    <xf numFmtId="4" fontId="22" fillId="0" borderId="23" xfId="47" applyFont="1" applyBorder="1" applyProtection="1">
      <alignment horizontal="right" shrinkToFit="1"/>
    </xf>
    <xf numFmtId="4" fontId="22" fillId="0" borderId="35" xfId="47" applyFont="1" applyBorder="1" applyProtection="1">
      <alignment horizontal="right" shrinkToFit="1"/>
    </xf>
    <xf numFmtId="4" fontId="22" fillId="0" borderId="44" xfId="39" applyFont="1" applyBorder="1" applyProtection="1">
      <alignment horizontal="right" shrinkToFit="1"/>
    </xf>
    <xf numFmtId="0" fontId="25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/>
    <xf numFmtId="4" fontId="31" fillId="0" borderId="1" xfId="0" applyNumberFormat="1" applyFont="1" applyBorder="1"/>
    <xf numFmtId="0" fontId="32" fillId="6" borderId="34" xfId="42" applyNumberFormat="1" applyFont="1" applyFill="1" applyBorder="1" applyAlignment="1" applyProtection="1">
      <alignment vertical="center" wrapText="1"/>
    </xf>
    <xf numFmtId="49" fontId="23" fillId="6" borderId="34" xfId="14" applyNumberFormat="1" applyFont="1" applyFill="1" applyBorder="1" applyAlignment="1" applyProtection="1">
      <alignment horizontal="center" vertical="center" shrinkToFit="1"/>
    </xf>
    <xf numFmtId="4" fontId="26" fillId="7" borderId="34" xfId="46" applyNumberFormat="1" applyFont="1" applyFill="1" applyBorder="1" applyAlignment="1" applyProtection="1">
      <alignment vertical="center" shrinkToFit="1"/>
    </xf>
    <xf numFmtId="2" fontId="33" fillId="0" borderId="34" xfId="0" applyNumberFormat="1" applyFont="1" applyBorder="1" applyAlignment="1">
      <alignment horizontal="center" vertical="center"/>
    </xf>
    <xf numFmtId="4" fontId="33" fillId="0" borderId="34" xfId="0" applyNumberFormat="1" applyFont="1" applyBorder="1" applyAlignment="1">
      <alignment horizontal="center" vertical="center"/>
    </xf>
    <xf numFmtId="4" fontId="28" fillId="0" borderId="1" xfId="0" applyNumberFormat="1" applyFont="1" applyBorder="1"/>
    <xf numFmtId="0" fontId="32" fillId="8" borderId="34" xfId="42" applyNumberFormat="1" applyFont="1" applyFill="1" applyBorder="1" applyAlignment="1" applyProtection="1">
      <alignment vertical="center" wrapText="1"/>
    </xf>
    <xf numFmtId="49" fontId="23" fillId="8" borderId="34" xfId="14" applyNumberFormat="1" applyFont="1" applyFill="1" applyBorder="1" applyAlignment="1" applyProtection="1">
      <alignment horizontal="center" vertical="center" shrinkToFit="1"/>
    </xf>
    <xf numFmtId="4" fontId="26" fillId="9" borderId="34" xfId="46" applyNumberFormat="1" applyFont="1" applyFill="1" applyBorder="1" applyAlignment="1" applyProtection="1">
      <alignment vertical="center" shrinkToFit="1"/>
    </xf>
    <xf numFmtId="0" fontId="33" fillId="8" borderId="34" xfId="0" applyFont="1" applyFill="1" applyBorder="1" applyAlignment="1">
      <alignment horizontal="center" vertical="center"/>
    </xf>
    <xf numFmtId="4" fontId="33" fillId="8" borderId="34" xfId="0" applyNumberFormat="1" applyFont="1" applyFill="1" applyBorder="1" applyAlignment="1">
      <alignment horizontal="center" vertical="center"/>
    </xf>
    <xf numFmtId="0" fontId="32" fillId="10" borderId="34" xfId="42" applyNumberFormat="1" applyFont="1" applyFill="1" applyBorder="1" applyAlignment="1" applyProtection="1">
      <alignment vertical="center" wrapText="1"/>
    </xf>
    <xf numFmtId="49" fontId="23" fillId="10" borderId="34" xfId="14" applyNumberFormat="1" applyFont="1" applyFill="1" applyBorder="1" applyAlignment="1" applyProtection="1">
      <alignment horizontal="center" vertical="center" shrinkToFit="1"/>
    </xf>
    <xf numFmtId="4" fontId="26" fillId="10" borderId="34" xfId="124" applyNumberFormat="1" applyFont="1" applyFill="1" applyBorder="1" applyAlignment="1" applyProtection="1">
      <alignment vertical="center" shrinkToFit="1"/>
    </xf>
    <xf numFmtId="0" fontId="33" fillId="10" borderId="34" xfId="0" applyFont="1" applyFill="1" applyBorder="1" applyAlignment="1">
      <alignment horizontal="center" vertical="center"/>
    </xf>
    <xf numFmtId="4" fontId="33" fillId="10" borderId="34" xfId="0" applyNumberFormat="1" applyFont="1" applyFill="1" applyBorder="1" applyAlignment="1">
      <alignment horizontal="center" vertical="center"/>
    </xf>
    <xf numFmtId="0" fontId="34" fillId="6" borderId="34" xfId="42" applyNumberFormat="1" applyFont="1" applyFill="1" applyBorder="1" applyAlignment="1" applyProtection="1">
      <alignment vertical="center" wrapText="1"/>
    </xf>
    <xf numFmtId="49" fontId="24" fillId="6" borderId="34" xfId="14" applyNumberFormat="1" applyFont="1" applyFill="1" applyBorder="1" applyAlignment="1" applyProtection="1">
      <alignment horizontal="center" vertical="center" shrinkToFit="1"/>
    </xf>
    <xf numFmtId="4" fontId="30" fillId="0" borderId="34" xfId="124" applyNumberFormat="1" applyFont="1" applyFill="1" applyBorder="1" applyAlignment="1" applyProtection="1">
      <alignment vertical="center" shrinkToFit="1"/>
    </xf>
    <xf numFmtId="0" fontId="27" fillId="0" borderId="34" xfId="0" applyFont="1" applyBorder="1" applyAlignment="1">
      <alignment horizontal="center" vertical="center"/>
    </xf>
    <xf numFmtId="4" fontId="27" fillId="0" borderId="34" xfId="0" applyNumberFormat="1" applyFont="1" applyBorder="1" applyAlignment="1">
      <alignment horizontal="center" vertical="center"/>
    </xf>
    <xf numFmtId="0" fontId="35" fillId="0" borderId="1" xfId="0" applyFont="1" applyBorder="1"/>
    <xf numFmtId="0" fontId="36" fillId="6" borderId="34" xfId="42" applyNumberFormat="1" applyFont="1" applyFill="1" applyBorder="1" applyAlignment="1" applyProtection="1">
      <alignment vertical="center" wrapText="1"/>
    </xf>
    <xf numFmtId="49" fontId="37" fillId="6" borderId="34" xfId="14" applyNumberFormat="1" applyFont="1" applyFill="1" applyBorder="1" applyAlignment="1" applyProtection="1">
      <alignment horizontal="center" vertical="center" shrinkToFit="1"/>
    </xf>
    <xf numFmtId="4" fontId="38" fillId="0" borderId="34" xfId="124" applyNumberFormat="1" applyFont="1" applyFill="1" applyBorder="1" applyAlignment="1" applyProtection="1">
      <alignment vertical="center" shrinkToFit="1"/>
    </xf>
    <xf numFmtId="0" fontId="39" fillId="0" borderId="34" xfId="0" applyFont="1" applyBorder="1" applyAlignment="1">
      <alignment horizontal="center" vertical="center"/>
    </xf>
    <xf numFmtId="4" fontId="39" fillId="0" borderId="34" xfId="0" applyNumberFormat="1" applyFont="1" applyBorder="1" applyAlignment="1">
      <alignment horizontal="center" vertical="center"/>
    </xf>
    <xf numFmtId="4" fontId="40" fillId="11" borderId="34" xfId="46" applyNumberFormat="1" applyFont="1" applyFill="1" applyBorder="1" applyAlignment="1" applyProtection="1">
      <alignment vertical="center" shrinkToFit="1"/>
    </xf>
    <xf numFmtId="4" fontId="41" fillId="7" borderId="34" xfId="46" applyNumberFormat="1" applyFont="1" applyFill="1" applyBorder="1" applyAlignment="1" applyProtection="1">
      <alignment vertical="center" shrinkToFit="1"/>
    </xf>
    <xf numFmtId="0" fontId="42" fillId="12" borderId="34" xfId="42" applyNumberFormat="1" applyFont="1" applyFill="1" applyBorder="1" applyAlignment="1" applyProtection="1">
      <alignment vertical="center" wrapText="1"/>
    </xf>
    <xf numFmtId="49" fontId="23" fillId="12" borderId="34" xfId="14" applyNumberFormat="1" applyFont="1" applyFill="1" applyBorder="1" applyAlignment="1" applyProtection="1">
      <alignment horizontal="center" vertical="center" shrinkToFit="1"/>
    </xf>
    <xf numFmtId="4" fontId="40" fillId="13" borderId="34" xfId="46" applyNumberFormat="1" applyFont="1" applyFill="1" applyBorder="1" applyAlignment="1" applyProtection="1">
      <alignment vertical="center" shrinkToFit="1"/>
    </xf>
    <xf numFmtId="0" fontId="33" fillId="12" borderId="34" xfId="0" applyFont="1" applyFill="1" applyBorder="1" applyAlignment="1">
      <alignment horizontal="center" vertical="center"/>
    </xf>
    <xf numFmtId="4" fontId="33" fillId="12" borderId="34" xfId="0" applyNumberFormat="1" applyFont="1" applyFill="1" applyBorder="1" applyAlignment="1">
      <alignment horizontal="center" vertical="center"/>
    </xf>
    <xf numFmtId="0" fontId="42" fillId="14" borderId="34" xfId="42" applyNumberFormat="1" applyFont="1" applyFill="1" applyBorder="1" applyAlignment="1" applyProtection="1">
      <alignment vertical="center" wrapText="1"/>
    </xf>
    <xf numFmtId="49" fontId="23" fillId="14" borderId="34" xfId="14" applyNumberFormat="1" applyFont="1" applyFill="1" applyBorder="1" applyAlignment="1" applyProtection="1">
      <alignment horizontal="center" vertical="center" shrinkToFit="1"/>
    </xf>
    <xf numFmtId="4" fontId="40" fillId="15" borderId="34" xfId="46" applyNumberFormat="1" applyFont="1" applyFill="1" applyBorder="1" applyAlignment="1" applyProtection="1">
      <alignment vertical="center" shrinkToFit="1"/>
    </xf>
    <xf numFmtId="4" fontId="43" fillId="14" borderId="34" xfId="46" applyNumberFormat="1" applyFont="1" applyFill="1" applyBorder="1" applyAlignment="1" applyProtection="1">
      <alignment vertical="center" shrinkToFit="1"/>
    </xf>
    <xf numFmtId="0" fontId="33" fillId="14" borderId="34" xfId="0" applyFont="1" applyFill="1" applyBorder="1" applyAlignment="1">
      <alignment horizontal="center" vertical="center"/>
    </xf>
    <xf numFmtId="4" fontId="33" fillId="14" borderId="34" xfId="0" applyNumberFormat="1" applyFont="1" applyFill="1" applyBorder="1" applyAlignment="1">
      <alignment horizontal="center" vertical="center"/>
    </xf>
    <xf numFmtId="4" fontId="41" fillId="0" borderId="34" xfId="46" applyNumberFormat="1" applyFont="1" applyFill="1" applyBorder="1" applyAlignment="1" applyProtection="1">
      <alignment vertical="center" shrinkToFit="1"/>
    </xf>
    <xf numFmtId="4" fontId="40" fillId="0" borderId="34" xfId="46" applyNumberFormat="1" applyFont="1" applyFill="1" applyBorder="1" applyAlignment="1" applyProtection="1">
      <alignment vertical="center" shrinkToFit="1"/>
    </xf>
    <xf numFmtId="0" fontId="33" fillId="0" borderId="34" xfId="0" applyFont="1" applyBorder="1" applyAlignment="1">
      <alignment horizontal="center" vertical="center"/>
    </xf>
    <xf numFmtId="4" fontId="26" fillId="14" borderId="34" xfId="124" applyNumberFormat="1" applyFont="1" applyFill="1" applyBorder="1" applyAlignment="1" applyProtection="1">
      <alignment vertical="center" shrinkToFit="1"/>
    </xf>
    <xf numFmtId="4" fontId="26" fillId="0" borderId="34" xfId="46" applyNumberFormat="1" applyFont="1" applyFill="1" applyBorder="1" applyAlignment="1" applyProtection="1">
      <alignment vertical="center" shrinkToFit="1"/>
    </xf>
    <xf numFmtId="0" fontId="44" fillId="0" borderId="1" xfId="0" applyFont="1" applyBorder="1"/>
    <xf numFmtId="0" fontId="45" fillId="14" borderId="34" xfId="0" applyFont="1" applyFill="1" applyBorder="1" applyAlignment="1">
      <alignment horizontal="left" wrapText="1"/>
    </xf>
    <xf numFmtId="0" fontId="46" fillId="16" borderId="34" xfId="0" applyFont="1" applyFill="1" applyBorder="1" applyAlignment="1">
      <alignment horizontal="left" wrapText="1"/>
    </xf>
    <xf numFmtId="4" fontId="30" fillId="0" borderId="34" xfId="46" applyNumberFormat="1" applyFont="1" applyFill="1" applyBorder="1" applyAlignment="1" applyProtection="1">
      <alignment vertical="center" shrinkToFit="1"/>
    </xf>
    <xf numFmtId="49" fontId="47" fillId="14" borderId="34" xfId="14" applyNumberFormat="1" applyFont="1" applyFill="1" applyBorder="1" applyAlignment="1" applyProtection="1">
      <alignment horizontal="center" vertical="center" shrinkToFit="1"/>
    </xf>
    <xf numFmtId="4" fontId="26" fillId="14" borderId="34" xfId="46" applyNumberFormat="1" applyFont="1" applyFill="1" applyBorder="1" applyAlignment="1" applyProtection="1">
      <alignment vertical="center" shrinkToFit="1"/>
    </xf>
    <xf numFmtId="0" fontId="48" fillId="6" borderId="34" xfId="0" applyFont="1" applyFill="1" applyBorder="1" applyAlignment="1">
      <alignment horizontal="left" vertical="top" wrapText="1"/>
    </xf>
    <xf numFmtId="4" fontId="38" fillId="0" borderId="34" xfId="46" applyNumberFormat="1" applyFont="1" applyFill="1" applyBorder="1" applyAlignment="1" applyProtection="1">
      <alignment vertical="center" shrinkToFit="1"/>
    </xf>
    <xf numFmtId="4" fontId="49" fillId="0" borderId="34" xfId="124" applyNumberFormat="1" applyFont="1" applyFill="1" applyBorder="1" applyAlignment="1" applyProtection="1">
      <alignment vertical="center" shrinkToFit="1"/>
    </xf>
    <xf numFmtId="4" fontId="26" fillId="11" borderId="34" xfId="46" applyNumberFormat="1" applyFont="1" applyFill="1" applyBorder="1" applyAlignment="1" applyProtection="1">
      <alignment vertical="center" shrinkToFit="1"/>
    </xf>
    <xf numFmtId="2" fontId="33" fillId="10" borderId="34" xfId="0" applyNumberFormat="1" applyFont="1" applyFill="1" applyBorder="1" applyAlignment="1">
      <alignment horizontal="center" vertical="center"/>
    </xf>
    <xf numFmtId="2" fontId="27" fillId="0" borderId="34" xfId="0" applyNumberFormat="1" applyFont="1" applyBorder="1" applyAlignment="1">
      <alignment horizontal="center" vertical="center"/>
    </xf>
    <xf numFmtId="0" fontId="32" fillId="14" borderId="34" xfId="42" applyNumberFormat="1" applyFont="1" applyFill="1" applyBorder="1" applyAlignment="1" applyProtection="1">
      <alignment vertical="center" wrapText="1"/>
    </xf>
    <xf numFmtId="2" fontId="33" fillId="14" borderId="34" xfId="0" applyNumberFormat="1" applyFont="1" applyFill="1" applyBorder="1" applyAlignment="1">
      <alignment horizontal="center" vertical="center"/>
    </xf>
    <xf numFmtId="4" fontId="37" fillId="0" borderId="34" xfId="46" applyNumberFormat="1" applyFont="1" applyFill="1" applyBorder="1" applyAlignment="1" applyProtection="1">
      <alignment vertical="center" shrinkToFit="1"/>
    </xf>
    <xf numFmtId="2" fontId="25" fillId="0" borderId="34" xfId="0" applyNumberFormat="1" applyFont="1" applyBorder="1" applyAlignment="1">
      <alignment horizontal="center" vertical="center"/>
    </xf>
    <xf numFmtId="4" fontId="25" fillId="0" borderId="34" xfId="0" applyNumberFormat="1" applyFont="1" applyBorder="1" applyAlignment="1">
      <alignment horizontal="center" vertical="center"/>
    </xf>
    <xf numFmtId="2" fontId="50" fillId="0" borderId="34" xfId="0" applyNumberFormat="1" applyFont="1" applyBorder="1" applyAlignment="1">
      <alignment horizontal="center" vertical="center"/>
    </xf>
    <xf numFmtId="4" fontId="50" fillId="0" borderId="34" xfId="0" applyNumberFormat="1" applyFont="1" applyBorder="1" applyAlignment="1">
      <alignment horizontal="center" vertical="center"/>
    </xf>
    <xf numFmtId="0" fontId="23" fillId="10" borderId="34" xfId="42" applyNumberFormat="1" applyFont="1" applyFill="1" applyBorder="1" applyAlignment="1" applyProtection="1">
      <alignment vertical="center" wrapText="1"/>
    </xf>
    <xf numFmtId="4" fontId="23" fillId="11" borderId="34" xfId="46" applyNumberFormat="1" applyFont="1" applyFill="1" applyBorder="1" applyAlignment="1" applyProtection="1">
      <alignment vertical="center" shrinkToFit="1"/>
    </xf>
    <xf numFmtId="2" fontId="51" fillId="10" borderId="34" xfId="0" applyNumberFormat="1" applyFont="1" applyFill="1" applyBorder="1" applyAlignment="1">
      <alignment horizontal="center" vertical="center"/>
    </xf>
    <xf numFmtId="4" fontId="51" fillId="10" borderId="34" xfId="0" applyNumberFormat="1" applyFont="1" applyFill="1" applyBorder="1" applyAlignment="1">
      <alignment horizontal="center" vertical="center"/>
    </xf>
    <xf numFmtId="0" fontId="35" fillId="14" borderId="34" xfId="0" applyFont="1" applyFill="1" applyBorder="1" applyAlignment="1">
      <alignment horizontal="left" wrapText="1"/>
    </xf>
    <xf numFmtId="4" fontId="33" fillId="14" borderId="34" xfId="46" applyNumberFormat="1" applyFont="1" applyFill="1" applyBorder="1" applyAlignment="1" applyProtection="1">
      <alignment vertical="center" shrinkToFit="1"/>
    </xf>
    <xf numFmtId="0" fontId="28" fillId="16" borderId="34" xfId="0" applyFont="1" applyFill="1" applyBorder="1" applyAlignment="1">
      <alignment horizontal="left" wrapText="1"/>
    </xf>
    <xf numFmtId="4" fontId="27" fillId="0" borderId="34" xfId="46" applyNumberFormat="1" applyFont="1" applyFill="1" applyBorder="1" applyAlignment="1" applyProtection="1">
      <alignment vertical="center" shrinkToFit="1"/>
    </xf>
    <xf numFmtId="2" fontId="39" fillId="0" borderId="34" xfId="0" applyNumberFormat="1" applyFont="1" applyBorder="1" applyAlignment="1">
      <alignment horizontal="center" vertical="center"/>
    </xf>
    <xf numFmtId="4" fontId="40" fillId="8" borderId="34" xfId="124" applyNumberFormat="1" applyFont="1" applyFill="1" applyBorder="1" applyAlignment="1" applyProtection="1">
      <alignment vertical="center" shrinkToFit="1"/>
    </xf>
    <xf numFmtId="2" fontId="33" fillId="8" borderId="34" xfId="0" applyNumberFormat="1" applyFont="1" applyFill="1" applyBorder="1" applyAlignment="1">
      <alignment horizontal="center" vertical="center"/>
    </xf>
    <xf numFmtId="0" fontId="43" fillId="12" borderId="34" xfId="0" applyFont="1" applyFill="1" applyBorder="1" applyAlignment="1">
      <alignment horizontal="left" vertical="center" wrapText="1"/>
    </xf>
    <xf numFmtId="49" fontId="47" fillId="12" borderId="34" xfId="14" applyNumberFormat="1" applyFont="1" applyFill="1" applyBorder="1" applyAlignment="1" applyProtection="1">
      <alignment horizontal="center" vertical="center" shrinkToFit="1"/>
    </xf>
    <xf numFmtId="4" fontId="52" fillId="12" borderId="34" xfId="46" applyNumberFormat="1" applyFont="1" applyFill="1" applyBorder="1" applyAlignment="1" applyProtection="1">
      <alignment vertical="center" shrinkToFit="1"/>
    </xf>
    <xf numFmtId="0" fontId="53" fillId="12" borderId="34" xfId="0" applyFont="1" applyFill="1" applyBorder="1" applyAlignment="1">
      <alignment horizontal="center" vertical="center"/>
    </xf>
    <xf numFmtId="4" fontId="53" fillId="12" borderId="34" xfId="0" applyNumberFormat="1" applyFont="1" applyFill="1" applyBorder="1" applyAlignment="1">
      <alignment horizontal="center" vertical="center"/>
    </xf>
    <xf numFmtId="0" fontId="45" fillId="12" borderId="34" xfId="0" applyFont="1" applyFill="1" applyBorder="1" applyAlignment="1">
      <alignment horizontal="left" wrapText="1"/>
    </xf>
    <xf numFmtId="4" fontId="52" fillId="12" borderId="34" xfId="124" applyNumberFormat="1" applyFont="1" applyFill="1" applyBorder="1" applyAlignment="1" applyProtection="1">
      <alignment vertical="center" shrinkToFit="1"/>
    </xf>
    <xf numFmtId="0" fontId="26" fillId="8" borderId="34" xfId="42" applyNumberFormat="1" applyFont="1" applyFill="1" applyBorder="1" applyAlignment="1" applyProtection="1">
      <alignment vertical="center" wrapText="1"/>
    </xf>
    <xf numFmtId="4" fontId="26" fillId="8" borderId="34" xfId="124" applyNumberFormat="1" applyFont="1" applyFill="1" applyBorder="1" applyAlignment="1" applyProtection="1">
      <alignment vertical="center" shrinkToFit="1"/>
    </xf>
    <xf numFmtId="4" fontId="52" fillId="14" borderId="34" xfId="124" applyNumberFormat="1" applyFont="1" applyFill="1" applyBorder="1" applyAlignment="1" applyProtection="1">
      <alignment vertical="center" shrinkToFit="1"/>
    </xf>
    <xf numFmtId="0" fontId="34" fillId="0" borderId="34" xfId="42" applyNumberFormat="1" applyFont="1" applyFill="1" applyBorder="1" applyAlignment="1" applyProtection="1">
      <alignment vertical="center" wrapText="1"/>
    </xf>
    <xf numFmtId="49" fontId="24" fillId="0" borderId="34" xfId="14" applyNumberFormat="1" applyFont="1" applyFill="1" applyBorder="1" applyAlignment="1" applyProtection="1">
      <alignment horizontal="center" vertical="center" shrinkToFit="1"/>
    </xf>
    <xf numFmtId="2" fontId="27" fillId="0" borderId="34" xfId="0" applyNumberFormat="1" applyFont="1" applyFill="1" applyBorder="1" applyAlignment="1">
      <alignment horizontal="center" vertical="center"/>
    </xf>
    <xf numFmtId="4" fontId="27" fillId="0" borderId="34" xfId="0" applyNumberFormat="1" applyFont="1" applyFill="1" applyBorder="1" applyAlignment="1">
      <alignment horizontal="center" vertical="center"/>
    </xf>
    <xf numFmtId="0" fontId="34" fillId="6" borderId="34" xfId="0" applyFont="1" applyFill="1" applyBorder="1" applyAlignment="1">
      <alignment wrapText="1"/>
    </xf>
    <xf numFmtId="0" fontId="48" fillId="17" borderId="34" xfId="0" applyFont="1" applyFill="1" applyBorder="1" applyAlignment="1">
      <alignment vertical="top" wrapText="1"/>
    </xf>
    <xf numFmtId="49" fontId="48" fillId="6" borderId="34" xfId="0" applyNumberFormat="1" applyFont="1" applyFill="1" applyBorder="1" applyAlignment="1">
      <alignment horizontal="left" vertical="center" wrapText="1"/>
    </xf>
    <xf numFmtId="49" fontId="41" fillId="0" borderId="34" xfId="0" applyNumberFormat="1" applyFont="1" applyBorder="1" applyAlignment="1">
      <alignment horizontal="left" vertical="center" wrapText="1"/>
    </xf>
    <xf numFmtId="0" fontId="54" fillId="8" borderId="34" xfId="42" applyNumberFormat="1" applyFont="1" applyFill="1" applyBorder="1" applyAlignment="1" applyProtection="1">
      <alignment vertical="center" wrapText="1"/>
    </xf>
    <xf numFmtId="2" fontId="26" fillId="8" borderId="34" xfId="0" applyNumberFormat="1" applyFont="1" applyFill="1" applyBorder="1" applyAlignment="1">
      <alignment horizontal="center" vertical="center"/>
    </xf>
    <xf numFmtId="4" fontId="26" fillId="8" borderId="34" xfId="0" applyNumberFormat="1" applyFont="1" applyFill="1" applyBorder="1" applyAlignment="1">
      <alignment horizontal="center" vertical="center"/>
    </xf>
    <xf numFmtId="0" fontId="55" fillId="10" borderId="34" xfId="42" applyNumberFormat="1" applyFont="1" applyFill="1" applyBorder="1" applyAlignment="1" applyProtection="1">
      <alignment vertical="center" wrapText="1"/>
    </xf>
    <xf numFmtId="4" fontId="26" fillId="10" borderId="34" xfId="46" applyNumberFormat="1" applyFont="1" applyFill="1" applyBorder="1" applyAlignment="1" applyProtection="1">
      <alignment vertical="center" shrinkToFit="1"/>
    </xf>
    <xf numFmtId="4" fontId="30" fillId="7" borderId="34" xfId="46" applyNumberFormat="1" applyFont="1" applyFill="1" applyBorder="1" applyAlignment="1" applyProtection="1">
      <alignment vertical="center" shrinkToFit="1"/>
    </xf>
    <xf numFmtId="0" fontId="32" fillId="12" borderId="34" xfId="42" applyNumberFormat="1" applyFont="1" applyFill="1" applyBorder="1" applyAlignment="1" applyProtection="1">
      <alignment vertical="center" wrapText="1"/>
    </xf>
    <xf numFmtId="4" fontId="26" fillId="12" borderId="34" xfId="46" applyNumberFormat="1" applyFont="1" applyFill="1" applyBorder="1" applyAlignment="1" applyProtection="1">
      <alignment vertical="center" shrinkToFit="1"/>
    </xf>
    <xf numFmtId="4" fontId="52" fillId="14" borderId="34" xfId="46" applyNumberFormat="1" applyFont="1" applyFill="1" applyBorder="1" applyAlignment="1" applyProtection="1">
      <alignment vertical="center" shrinkToFit="1"/>
    </xf>
    <xf numFmtId="0" fontId="53" fillId="14" borderId="34" xfId="0" applyFont="1" applyFill="1" applyBorder="1" applyAlignment="1">
      <alignment horizontal="center" vertical="center"/>
    </xf>
    <xf numFmtId="4" fontId="53" fillId="14" borderId="34" xfId="0" applyNumberFormat="1" applyFont="1" applyFill="1" applyBorder="1" applyAlignment="1">
      <alignment horizontal="center" vertical="center"/>
    </xf>
    <xf numFmtId="4" fontId="52" fillId="15" borderId="34" xfId="46" applyNumberFormat="1" applyFont="1" applyFill="1" applyBorder="1" applyAlignment="1" applyProtection="1">
      <alignment vertical="center" shrinkToFit="1"/>
    </xf>
    <xf numFmtId="4" fontId="38" fillId="6" borderId="34" xfId="124" applyNumberFormat="1" applyFont="1" applyFill="1" applyBorder="1" applyAlignment="1" applyProtection="1">
      <alignment vertical="center" shrinkToFit="1"/>
    </xf>
    <xf numFmtId="4" fontId="26" fillId="13" borderId="34" xfId="46" applyNumberFormat="1" applyFont="1" applyFill="1" applyBorder="1" applyAlignment="1" applyProtection="1">
      <alignment vertical="center" shrinkToFit="1"/>
    </xf>
    <xf numFmtId="2" fontId="33" fillId="12" borderId="34" xfId="0" applyNumberFormat="1" applyFont="1" applyFill="1" applyBorder="1" applyAlignment="1">
      <alignment horizontal="center" vertical="center"/>
    </xf>
    <xf numFmtId="0" fontId="32" fillId="18" borderId="34" xfId="42" applyNumberFormat="1" applyFont="1" applyFill="1" applyBorder="1" applyAlignment="1" applyProtection="1">
      <alignment vertical="center" wrapText="1"/>
    </xf>
    <xf numFmtId="49" fontId="23" fillId="18" borderId="34" xfId="14" applyNumberFormat="1" applyFont="1" applyFill="1" applyBorder="1" applyAlignment="1" applyProtection="1">
      <alignment horizontal="center" vertical="center" shrinkToFit="1"/>
    </xf>
    <xf numFmtId="4" fontId="26" fillId="19" borderId="34" xfId="46" applyNumberFormat="1" applyFont="1" applyFill="1" applyBorder="1" applyAlignment="1" applyProtection="1">
      <alignment vertical="center" shrinkToFit="1"/>
    </xf>
    <xf numFmtId="2" fontId="33" fillId="18" borderId="34" xfId="0" applyNumberFormat="1" applyFont="1" applyFill="1" applyBorder="1" applyAlignment="1">
      <alignment horizontal="center" vertical="center"/>
    </xf>
    <xf numFmtId="4" fontId="33" fillId="18" borderId="34" xfId="0" applyNumberFormat="1" applyFont="1" applyFill="1" applyBorder="1" applyAlignment="1">
      <alignment horizontal="center" vertical="center"/>
    </xf>
    <xf numFmtId="2" fontId="53" fillId="14" borderId="34" xfId="0" applyNumberFormat="1" applyFont="1" applyFill="1" applyBorder="1" applyAlignment="1">
      <alignment horizontal="center" vertical="center"/>
    </xf>
    <xf numFmtId="4" fontId="30" fillId="6" borderId="34" xfId="124" applyNumberFormat="1" applyFont="1" applyFill="1" applyBorder="1" applyAlignment="1" applyProtection="1">
      <alignment vertical="center" shrinkToFit="1"/>
    </xf>
    <xf numFmtId="4" fontId="26" fillId="18" borderId="34" xfId="46" applyNumberFormat="1" applyFont="1" applyFill="1" applyBorder="1" applyAlignment="1" applyProtection="1">
      <alignment vertical="center" shrinkToFit="1"/>
    </xf>
    <xf numFmtId="0" fontId="33" fillId="18" borderId="34" xfId="0" applyFont="1" applyFill="1" applyBorder="1" applyAlignment="1">
      <alignment horizontal="center" vertical="center"/>
    </xf>
    <xf numFmtId="0" fontId="56" fillId="14" borderId="34" xfId="0" applyFont="1" applyFill="1" applyBorder="1" applyAlignment="1">
      <alignment horizontal="left" wrapText="1"/>
    </xf>
    <xf numFmtId="0" fontId="46" fillId="0" borderId="34" xfId="0" applyFont="1" applyFill="1" applyBorder="1" applyAlignment="1">
      <alignment horizontal="left" wrapText="1"/>
    </xf>
    <xf numFmtId="0" fontId="27" fillId="0" borderId="34" xfId="0" applyFont="1" applyFill="1" applyBorder="1" applyAlignment="1">
      <alignment horizontal="center" vertical="center"/>
    </xf>
    <xf numFmtId="0" fontId="28" fillId="0" borderId="1" xfId="0" applyFont="1" applyFill="1" applyBorder="1"/>
    <xf numFmtId="0" fontId="55" fillId="20" borderId="34" xfId="42" applyNumberFormat="1" applyFont="1" applyFill="1" applyBorder="1" applyAlignment="1" applyProtection="1">
      <alignment vertical="center" wrapText="1"/>
    </xf>
    <xf numFmtId="49" fontId="55" fillId="20" borderId="34" xfId="14" applyNumberFormat="1" applyFont="1" applyFill="1" applyBorder="1" applyAlignment="1" applyProtection="1">
      <alignment horizontal="center" vertical="center" shrinkToFit="1"/>
    </xf>
    <xf numFmtId="49" fontId="23" fillId="20" borderId="34" xfId="14" applyNumberFormat="1" applyFont="1" applyFill="1" applyBorder="1" applyAlignment="1" applyProtection="1">
      <alignment horizontal="center" vertical="center" shrinkToFit="1"/>
    </xf>
    <xf numFmtId="4" fontId="26" fillId="21" borderId="34" xfId="46" applyNumberFormat="1" applyFont="1" applyFill="1" applyBorder="1" applyAlignment="1" applyProtection="1">
      <alignment vertical="center" shrinkToFit="1"/>
    </xf>
    <xf numFmtId="0" fontId="33" fillId="20" borderId="34" xfId="0" applyFont="1" applyFill="1" applyBorder="1" applyAlignment="1">
      <alignment horizontal="center" vertical="center"/>
    </xf>
    <xf numFmtId="4" fontId="33" fillId="20" borderId="34" xfId="0" applyNumberFormat="1" applyFont="1" applyFill="1" applyBorder="1" applyAlignment="1">
      <alignment horizontal="center" vertical="center"/>
    </xf>
    <xf numFmtId="0" fontId="36" fillId="6" borderId="49" xfId="42" applyNumberFormat="1" applyFont="1" applyFill="1" applyBorder="1" applyAlignment="1" applyProtection="1">
      <alignment vertical="center" wrapText="1"/>
    </xf>
    <xf numFmtId="49" fontId="37" fillId="6" borderId="49" xfId="14" applyNumberFormat="1" applyFont="1" applyFill="1" applyBorder="1" applyAlignment="1" applyProtection="1">
      <alignment horizontal="center" vertical="center" shrinkToFit="1"/>
    </xf>
    <xf numFmtId="4" fontId="38" fillId="0" borderId="49" xfId="124" applyNumberFormat="1" applyFont="1" applyFill="1" applyBorder="1" applyAlignment="1" applyProtection="1">
      <alignment vertical="center" shrinkToFit="1"/>
    </xf>
    <xf numFmtId="0" fontId="39" fillId="0" borderId="49" xfId="0" applyFont="1" applyBorder="1" applyAlignment="1">
      <alignment horizontal="center" vertical="center"/>
    </xf>
    <xf numFmtId="4" fontId="39" fillId="0" borderId="49" xfId="0" applyNumberFormat="1" applyFont="1" applyBorder="1" applyAlignment="1">
      <alignment horizontal="center" vertical="center"/>
    </xf>
    <xf numFmtId="0" fontId="26" fillId="12" borderId="50" xfId="42" applyNumberFormat="1" applyFont="1" applyFill="1" applyBorder="1" applyAlignment="1" applyProtection="1">
      <alignment vertical="center" wrapText="1"/>
    </xf>
    <xf numFmtId="49" fontId="26" fillId="12" borderId="51" xfId="14" applyNumberFormat="1" applyFont="1" applyFill="1" applyBorder="1" applyAlignment="1" applyProtection="1">
      <alignment horizontal="center" vertical="center" shrinkToFit="1"/>
    </xf>
    <xf numFmtId="4" fontId="26" fillId="12" borderId="51" xfId="46" applyNumberFormat="1" applyFont="1" applyFill="1" applyBorder="1" applyAlignment="1" applyProtection="1">
      <alignment vertical="center" shrinkToFit="1"/>
    </xf>
    <xf numFmtId="4" fontId="33" fillId="12" borderId="42" xfId="0" applyNumberFormat="1" applyFont="1" applyFill="1" applyBorder="1" applyAlignment="1">
      <alignment horizontal="center" vertical="center"/>
    </xf>
    <xf numFmtId="0" fontId="32" fillId="14" borderId="52" xfId="42" applyNumberFormat="1" applyFont="1" applyFill="1" applyBorder="1" applyAlignment="1" applyProtection="1">
      <alignment vertical="center" wrapText="1"/>
    </xf>
    <xf numFmtId="4" fontId="33" fillId="14" borderId="44" xfId="0" applyNumberFormat="1" applyFont="1" applyFill="1" applyBorder="1" applyAlignment="1">
      <alignment horizontal="center" vertical="center"/>
    </xf>
    <xf numFmtId="0" fontId="46" fillId="16" borderId="52" xfId="0" applyFont="1" applyFill="1" applyBorder="1" applyAlignment="1">
      <alignment horizontal="left" wrapText="1"/>
    </xf>
    <xf numFmtId="4" fontId="27" fillId="0" borderId="44" xfId="0" applyNumberFormat="1" applyFont="1" applyBorder="1" applyAlignment="1">
      <alignment horizontal="center" vertical="center"/>
    </xf>
    <xf numFmtId="0" fontId="34" fillId="6" borderId="52" xfId="42" applyNumberFormat="1" applyFont="1" applyFill="1" applyBorder="1" applyAlignment="1" applyProtection="1">
      <alignment vertical="center" wrapText="1"/>
    </xf>
    <xf numFmtId="0" fontId="36" fillId="6" borderId="52" xfId="42" applyNumberFormat="1" applyFont="1" applyFill="1" applyBorder="1" applyAlignment="1" applyProtection="1">
      <alignment vertical="center" wrapText="1"/>
    </xf>
    <xf numFmtId="4" fontId="39" fillId="0" borderId="44" xfId="0" applyNumberFormat="1" applyFont="1" applyBorder="1" applyAlignment="1">
      <alignment horizontal="center" vertical="center"/>
    </xf>
    <xf numFmtId="0" fontId="36" fillId="6" borderId="53" xfId="42" applyNumberFormat="1" applyFont="1" applyFill="1" applyBorder="1" applyAlignment="1" applyProtection="1">
      <alignment vertical="center" wrapText="1"/>
    </xf>
    <xf numFmtId="49" fontId="37" fillId="6" borderId="54" xfId="14" applyNumberFormat="1" applyFont="1" applyFill="1" applyBorder="1" applyAlignment="1" applyProtection="1">
      <alignment horizontal="center" vertical="center" shrinkToFit="1"/>
    </xf>
    <xf numFmtId="4" fontId="38" fillId="0" borderId="54" xfId="124" applyNumberFormat="1" applyFont="1" applyFill="1" applyBorder="1" applyAlignment="1" applyProtection="1">
      <alignment vertical="center" shrinkToFit="1"/>
    </xf>
    <xf numFmtId="4" fontId="39" fillId="0" borderId="55" xfId="0" applyNumberFormat="1" applyFont="1" applyBorder="1" applyAlignment="1">
      <alignment horizontal="center" vertical="center"/>
    </xf>
    <xf numFmtId="0" fontId="26" fillId="8" borderId="38" xfId="42" applyNumberFormat="1" applyFont="1" applyFill="1" applyBorder="1" applyAlignment="1" applyProtection="1">
      <alignment vertical="center" wrapText="1"/>
    </xf>
    <xf numFmtId="49" fontId="23" fillId="8" borderId="38" xfId="14" applyNumberFormat="1" applyFont="1" applyFill="1" applyBorder="1" applyAlignment="1" applyProtection="1">
      <alignment horizontal="center" vertical="center" shrinkToFit="1"/>
    </xf>
    <xf numFmtId="4" fontId="40" fillId="9" borderId="38" xfId="46" applyNumberFormat="1" applyFont="1" applyFill="1" applyBorder="1" applyAlignment="1" applyProtection="1">
      <alignment vertical="center" shrinkToFit="1"/>
    </xf>
    <xf numFmtId="2" fontId="33" fillId="8" borderId="38" xfId="0" applyNumberFormat="1" applyFont="1" applyFill="1" applyBorder="1" applyAlignment="1">
      <alignment horizontal="center" vertical="center"/>
    </xf>
    <xf numFmtId="4" fontId="33" fillId="8" borderId="38" xfId="0" applyNumberFormat="1" applyFont="1" applyFill="1" applyBorder="1" applyAlignment="1">
      <alignment horizontal="center" vertical="center"/>
    </xf>
    <xf numFmtId="4" fontId="40" fillId="12" borderId="34" xfId="46" applyNumberFormat="1" applyFont="1" applyFill="1" applyBorder="1" applyAlignment="1" applyProtection="1">
      <alignment vertical="center" shrinkToFit="1"/>
    </xf>
    <xf numFmtId="4" fontId="49" fillId="6" borderId="34" xfId="124" applyNumberFormat="1" applyFont="1" applyFill="1" applyBorder="1" applyAlignment="1" applyProtection="1">
      <alignment vertical="center" shrinkToFit="1"/>
    </xf>
    <xf numFmtId="0" fontId="51" fillId="14" borderId="34" xfId="0" applyFont="1" applyFill="1" applyBorder="1" applyAlignment="1">
      <alignment wrapText="1"/>
    </xf>
    <xf numFmtId="49" fontId="23" fillId="14" borderId="56" xfId="14" applyNumberFormat="1" applyFont="1" applyFill="1" applyBorder="1" applyAlignment="1" applyProtection="1">
      <alignment horizontal="center" vertical="center" shrinkToFit="1"/>
    </xf>
    <xf numFmtId="4" fontId="26" fillId="15" borderId="34" xfId="46" applyNumberFormat="1" applyFont="1" applyFill="1" applyBorder="1" applyAlignment="1" applyProtection="1">
      <alignment vertical="center" shrinkToFit="1"/>
    </xf>
    <xf numFmtId="0" fontId="34" fillId="6" borderId="38" xfId="42" applyNumberFormat="1" applyFont="1" applyFill="1" applyBorder="1" applyAlignment="1" applyProtection="1">
      <alignment vertical="center" wrapText="1"/>
    </xf>
    <xf numFmtId="4" fontId="38" fillId="7" borderId="34" xfId="46" applyNumberFormat="1" applyFont="1" applyFill="1" applyBorder="1" applyAlignment="1" applyProtection="1">
      <alignment vertical="center" shrinkToFit="1"/>
    </xf>
    <xf numFmtId="0" fontId="35" fillId="14" borderId="1" xfId="0" applyFont="1" applyFill="1" applyBorder="1"/>
    <xf numFmtId="0" fontId="41" fillId="6" borderId="1" xfId="0" applyFont="1" applyFill="1" applyBorder="1"/>
    <xf numFmtId="4" fontId="30" fillId="6" borderId="1" xfId="0" applyNumberFormat="1" applyFont="1" applyFill="1" applyBorder="1"/>
    <xf numFmtId="0" fontId="28" fillId="6" borderId="1" xfId="0" applyFont="1" applyFill="1" applyBorder="1"/>
    <xf numFmtId="0" fontId="27" fillId="6" borderId="1" xfId="0" applyFont="1" applyFill="1" applyBorder="1"/>
    <xf numFmtId="2" fontId="44" fillId="0" borderId="34" xfId="0" applyNumberFormat="1" applyFont="1" applyBorder="1" applyAlignment="1">
      <alignment horizontal="center" vertical="center"/>
    </xf>
    <xf numFmtId="2" fontId="39" fillId="0" borderId="54" xfId="0" applyNumberFormat="1" applyFont="1" applyBorder="1" applyAlignment="1">
      <alignment horizontal="center" vertical="center"/>
    </xf>
    <xf numFmtId="4" fontId="49" fillId="0" borderId="34" xfId="46" applyNumberFormat="1" applyFont="1" applyFill="1" applyBorder="1" applyAlignment="1" applyProtection="1">
      <alignment vertical="center" shrinkToFit="1"/>
    </xf>
    <xf numFmtId="4" fontId="44" fillId="0" borderId="34" xfId="0" applyNumberFormat="1" applyFont="1" applyBorder="1" applyAlignment="1">
      <alignment horizontal="center" vertical="center"/>
    </xf>
    <xf numFmtId="49" fontId="24" fillId="12" borderId="34" xfId="14" applyNumberFormat="1" applyFont="1" applyFill="1" applyBorder="1" applyAlignment="1" applyProtection="1">
      <alignment horizontal="center" vertical="center" shrinkToFit="1"/>
    </xf>
    <xf numFmtId="4" fontId="41" fillId="12" borderId="34" xfId="46" applyNumberFormat="1" applyFont="1" applyFill="1" applyBorder="1" applyAlignment="1" applyProtection="1">
      <alignment vertical="center" shrinkToFit="1"/>
    </xf>
    <xf numFmtId="2" fontId="28" fillId="12" borderId="34" xfId="0" applyNumberFormat="1" applyFont="1" applyFill="1" applyBorder="1" applyAlignment="1">
      <alignment horizontal="center" vertical="center"/>
    </xf>
    <xf numFmtId="4" fontId="27" fillId="12" borderId="34" xfId="0" applyNumberFormat="1" applyFont="1" applyFill="1" applyBorder="1" applyAlignment="1">
      <alignment horizontal="center" vertical="center"/>
    </xf>
    <xf numFmtId="0" fontId="30" fillId="6" borderId="34" xfId="36" applyNumberFormat="1" applyFont="1" applyFill="1" applyBorder="1" applyAlignment="1" applyProtection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right"/>
      <protection locked="0"/>
    </xf>
    <xf numFmtId="0" fontId="14" fillId="0" borderId="1" xfId="1" applyNumberFormat="1" applyFont="1" applyAlignment="1" applyProtection="1">
      <alignment horizontal="right"/>
    </xf>
    <xf numFmtId="0" fontId="24" fillId="6" borderId="34" xfId="36" applyNumberFormat="1" applyFont="1" applyFill="1" applyBorder="1" applyAlignment="1" applyProtection="1">
      <alignment horizontal="center" vertical="center" wrapText="1"/>
    </xf>
    <xf numFmtId="0" fontId="24" fillId="6" borderId="49" xfId="36" applyNumberFormat="1" applyFont="1" applyFill="1" applyBorder="1" applyAlignment="1" applyProtection="1">
      <alignment horizontal="center" vertical="center" wrapText="1"/>
    </xf>
    <xf numFmtId="0" fontId="29" fillId="6" borderId="34" xfId="36" applyNumberFormat="1" applyFont="1" applyFill="1" applyBorder="1" applyAlignment="1" applyProtection="1">
      <alignment horizontal="center" vertical="center" wrapText="1"/>
    </xf>
    <xf numFmtId="0" fontId="29" fillId="6" borderId="49" xfId="36" applyNumberFormat="1" applyFont="1" applyFill="1" applyBorder="1" applyAlignment="1" applyProtection="1">
      <alignment horizontal="center" vertical="center" wrapText="1"/>
    </xf>
    <xf numFmtId="0" fontId="17" fillId="0" borderId="1" xfId="2" applyNumberFormat="1" applyFont="1" applyAlignment="1" applyProtection="1">
      <alignment horizontal="center"/>
    </xf>
    <xf numFmtId="0" fontId="16" fillId="0" borderId="48" xfId="28" applyNumberFormat="1" applyFont="1" applyBorder="1" applyAlignment="1" applyProtection="1">
      <alignment horizontal="center"/>
    </xf>
    <xf numFmtId="0" fontId="16" fillId="0" borderId="1" xfId="28" applyNumberFormat="1" applyFont="1" applyBorder="1" applyProtection="1">
      <alignment horizontal="center"/>
    </xf>
    <xf numFmtId="0" fontId="16" fillId="0" borderId="1" xfId="28" applyFont="1" applyBorder="1" applyProtection="1">
      <alignment horizontal="center"/>
      <protection locked="0"/>
    </xf>
    <xf numFmtId="0" fontId="16" fillId="0" borderId="13" xfId="29" applyNumberFormat="1" applyFont="1" applyProtection="1">
      <alignment horizontal="center" vertical="top" wrapText="1"/>
    </xf>
    <xf numFmtId="0" fontId="16" fillId="0" borderId="13" xfId="29" applyFont="1" applyProtection="1">
      <alignment horizontal="center" vertical="top" wrapText="1"/>
      <protection locked="0"/>
    </xf>
    <xf numFmtId="49" fontId="16" fillId="0" borderId="13" xfId="30" applyFont="1" applyProtection="1">
      <alignment horizontal="center" vertical="top" wrapText="1"/>
    </xf>
    <xf numFmtId="49" fontId="16" fillId="0" borderId="13" xfId="30" applyFont="1" applyProtection="1">
      <alignment horizontal="center" vertical="top" wrapText="1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8" applyNumberFormat="1" applyProtection="1">
      <alignment horizontal="center"/>
    </xf>
    <xf numFmtId="0" fontId="9" fillId="0" borderId="11" xfId="108" applyProtection="1">
      <alignment horizontal="center"/>
      <protection locked="0"/>
    </xf>
    <xf numFmtId="0" fontId="1" fillId="0" borderId="13" xfId="116" applyNumberFormat="1" applyProtection="1">
      <alignment horizontal="left" wrapText="1"/>
    </xf>
    <xf numFmtId="0" fontId="1" fillId="0" borderId="13" xfId="116" applyProtection="1">
      <alignment horizontal="left" wrapText="1"/>
      <protection locked="0"/>
    </xf>
    <xf numFmtId="0" fontId="3" fillId="0" borderId="2" xfId="104" applyNumberFormat="1" applyProtection="1">
      <alignment horizontal="center" wrapText="1"/>
    </xf>
    <xf numFmtId="0" fontId="3" fillId="0" borderId="2" xfId="104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6">
    <cellStyle name="br" xfId="120"/>
    <cellStyle name="col" xfId="119"/>
    <cellStyle name="st124" xfId="116"/>
    <cellStyle name="style0" xfId="121"/>
    <cellStyle name="td" xfId="122"/>
    <cellStyle name="tr" xfId="118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7"/>
    <cellStyle name="xl124" xfId="111"/>
    <cellStyle name="xl125" xfId="105"/>
    <cellStyle name="xl126" xfId="115"/>
    <cellStyle name="xl127" xfId="117"/>
    <cellStyle name="xl128" xfId="101"/>
    <cellStyle name="xl129" xfId="112"/>
    <cellStyle name="xl130" xfId="114"/>
    <cellStyle name="xl131" xfId="104"/>
    <cellStyle name="xl132" xfId="108"/>
    <cellStyle name="xl133" xfId="113"/>
    <cellStyle name="xl134" xfId="102"/>
    <cellStyle name="xl135" xfId="109"/>
    <cellStyle name="xl136" xfId="106"/>
    <cellStyle name="xl137" xfId="103"/>
    <cellStyle name="xl138" xfId="110"/>
    <cellStyle name="xl139" xfId="125"/>
    <cellStyle name="xl21" xfId="123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4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256"/>
  <sheetViews>
    <sheetView tabSelected="1" view="pageLayout" topLeftCell="B194" workbookViewId="0">
      <selection activeCell="C217" sqref="C217"/>
    </sheetView>
  </sheetViews>
  <sheetFormatPr defaultColWidth="8.88671875" defaultRowHeight="16.8"/>
  <cols>
    <col min="1" max="1" width="51.6640625" style="319" customWidth="1"/>
    <col min="2" max="2" width="5" style="319" customWidth="1"/>
    <col min="3" max="3" width="9.21875" style="319" customWidth="1"/>
    <col min="4" max="4" width="13.77734375" style="319" customWidth="1"/>
    <col min="5" max="5" width="5.33203125" style="319" customWidth="1"/>
    <col min="6" max="6" width="5.44140625" style="319" customWidth="1"/>
    <col min="7" max="7" width="18.77734375" style="320" customWidth="1"/>
    <col min="8" max="8" width="19.21875" style="154" customWidth="1"/>
    <col min="9" max="9" width="20" style="154" customWidth="1"/>
    <col min="10" max="10" width="16.44140625" style="155" customWidth="1"/>
    <col min="11" max="11" width="33.88671875" style="155" customWidth="1"/>
    <col min="12" max="16384" width="8.88671875" style="155"/>
  </cols>
  <sheetData>
    <row r="1" spans="1:11" s="85" customFormat="1" ht="15.6">
      <c r="D1" s="333" t="s">
        <v>593</v>
      </c>
      <c r="E1" s="333"/>
      <c r="F1" s="333"/>
      <c r="G1" s="333"/>
      <c r="H1" s="333"/>
      <c r="I1" s="333"/>
    </row>
    <row r="2" spans="1:11" s="85" customFormat="1" ht="15.6">
      <c r="A2" s="84"/>
      <c r="B2" s="84"/>
      <c r="C2" s="84"/>
      <c r="D2" s="334" t="s">
        <v>352</v>
      </c>
      <c r="E2" s="334"/>
      <c r="F2" s="334"/>
      <c r="G2" s="334"/>
      <c r="H2" s="334"/>
      <c r="I2" s="334"/>
    </row>
    <row r="3" spans="1:11" s="85" customFormat="1" ht="22.2">
      <c r="A3" s="339" t="s">
        <v>0</v>
      </c>
      <c r="B3" s="339"/>
      <c r="C3" s="339"/>
      <c r="D3" s="339"/>
      <c r="E3" s="339"/>
      <c r="F3" s="339"/>
      <c r="G3" s="339"/>
      <c r="H3" s="339"/>
      <c r="I3" s="339"/>
    </row>
    <row r="4" spans="1:11" s="85" customFormat="1" ht="15.6">
      <c r="A4" s="86" t="s">
        <v>1</v>
      </c>
      <c r="B4" s="86"/>
      <c r="C4" s="86"/>
      <c r="D4" s="87"/>
      <c r="E4" s="119"/>
      <c r="F4" s="121"/>
      <c r="G4" s="120"/>
    </row>
    <row r="5" spans="1:11" s="85" customFormat="1" ht="15.6">
      <c r="A5" s="340" t="s">
        <v>592</v>
      </c>
      <c r="B5" s="340"/>
      <c r="C5" s="340"/>
      <c r="D5" s="340"/>
      <c r="E5" s="340"/>
      <c r="F5" s="340"/>
      <c r="G5" s="340"/>
      <c r="H5" s="340"/>
      <c r="I5" s="340"/>
    </row>
    <row r="6" spans="1:11" ht="14.4" customHeight="1">
      <c r="A6" s="335" t="s">
        <v>354</v>
      </c>
      <c r="B6" s="335" t="s">
        <v>355</v>
      </c>
      <c r="C6" s="335" t="s">
        <v>356</v>
      </c>
      <c r="D6" s="335" t="s">
        <v>357</v>
      </c>
      <c r="E6" s="337" t="s">
        <v>358</v>
      </c>
      <c r="F6" s="335" t="s">
        <v>359</v>
      </c>
      <c r="G6" s="329" t="s">
        <v>579</v>
      </c>
      <c r="H6" s="330" t="s">
        <v>6</v>
      </c>
      <c r="I6" s="332" t="s">
        <v>348</v>
      </c>
    </row>
    <row r="7" spans="1:11" ht="39" customHeight="1">
      <c r="A7" s="336"/>
      <c r="B7" s="336"/>
      <c r="C7" s="336"/>
      <c r="D7" s="336"/>
      <c r="E7" s="338"/>
      <c r="F7" s="336"/>
      <c r="G7" s="329"/>
      <c r="H7" s="331"/>
      <c r="I7" s="332"/>
      <c r="K7" s="156"/>
    </row>
    <row r="8" spans="1:11" ht="26.4">
      <c r="A8" s="157" t="s">
        <v>360</v>
      </c>
      <c r="B8" s="158" t="s">
        <v>361</v>
      </c>
      <c r="C8" s="158" t="s">
        <v>362</v>
      </c>
      <c r="D8" s="158" t="s">
        <v>363</v>
      </c>
      <c r="E8" s="158" t="s">
        <v>364</v>
      </c>
      <c r="F8" s="158" t="s">
        <v>364</v>
      </c>
      <c r="G8" s="159">
        <f>G9+G78+G95+G109+G125+G224+G232+G238+G250</f>
        <v>13239152.199999999</v>
      </c>
      <c r="H8" s="160">
        <f>H9+H78+H95+H109+H125+H224+H232+H238+H250</f>
        <v>7168442.0700000003</v>
      </c>
      <c r="I8" s="161">
        <f>H8*100/G8</f>
        <v>54.145778836200705</v>
      </c>
      <c r="K8" s="162"/>
    </row>
    <row r="9" spans="1:11" ht="32.4" customHeight="1">
      <c r="A9" s="239" t="s">
        <v>365</v>
      </c>
      <c r="B9" s="164" t="s">
        <v>361</v>
      </c>
      <c r="C9" s="164" t="s">
        <v>366</v>
      </c>
      <c r="D9" s="164"/>
      <c r="E9" s="164"/>
      <c r="F9" s="164"/>
      <c r="G9" s="165">
        <f>G10+G16+G56+G62</f>
        <v>4402501.82</v>
      </c>
      <c r="H9" s="166">
        <f>H10+H16+H56+H62</f>
        <v>3343175.92</v>
      </c>
      <c r="I9" s="167">
        <f t="shared" ref="I9:I79" si="0">H9*100/G9</f>
        <v>75.938092854666891</v>
      </c>
    </row>
    <row r="10" spans="1:11" ht="39.6">
      <c r="A10" s="168" t="s">
        <v>367</v>
      </c>
      <c r="B10" s="169" t="s">
        <v>361</v>
      </c>
      <c r="C10" s="169" t="s">
        <v>368</v>
      </c>
      <c r="D10" s="169" t="s">
        <v>363</v>
      </c>
      <c r="E10" s="169" t="s">
        <v>364</v>
      </c>
      <c r="F10" s="169" t="s">
        <v>364</v>
      </c>
      <c r="G10" s="170">
        <f t="shared" ref="G10:H13" si="1">G11</f>
        <v>68400</v>
      </c>
      <c r="H10" s="212">
        <f t="shared" si="1"/>
        <v>50400</v>
      </c>
      <c r="I10" s="172">
        <f t="shared" si="0"/>
        <v>73.684210526315795</v>
      </c>
    </row>
    <row r="11" spans="1:11" ht="26.4">
      <c r="A11" s="173" t="s">
        <v>369</v>
      </c>
      <c r="B11" s="174" t="s">
        <v>361</v>
      </c>
      <c r="C11" s="174" t="s">
        <v>368</v>
      </c>
      <c r="D11" s="174" t="s">
        <v>370</v>
      </c>
      <c r="E11" s="174" t="s">
        <v>364</v>
      </c>
      <c r="F11" s="174" t="s">
        <v>364</v>
      </c>
      <c r="G11" s="175">
        <f t="shared" si="1"/>
        <v>68400</v>
      </c>
      <c r="H11" s="213">
        <f t="shared" si="1"/>
        <v>50400</v>
      </c>
      <c r="I11" s="177">
        <f t="shared" si="0"/>
        <v>73.684210526315795</v>
      </c>
    </row>
    <row r="12" spans="1:11" ht="39.6">
      <c r="A12" s="173" t="s">
        <v>371</v>
      </c>
      <c r="B12" s="174" t="s">
        <v>361</v>
      </c>
      <c r="C12" s="174" t="s">
        <v>368</v>
      </c>
      <c r="D12" s="174" t="s">
        <v>370</v>
      </c>
      <c r="E12" s="174" t="s">
        <v>364</v>
      </c>
      <c r="F12" s="174" t="s">
        <v>364</v>
      </c>
      <c r="G12" s="175">
        <f t="shared" si="1"/>
        <v>68400</v>
      </c>
      <c r="H12" s="213">
        <f t="shared" si="1"/>
        <v>50400</v>
      </c>
      <c r="I12" s="177">
        <f t="shared" si="0"/>
        <v>73.684210526315795</v>
      </c>
    </row>
    <row r="13" spans="1:11" ht="39.6">
      <c r="A13" s="173" t="s">
        <v>372</v>
      </c>
      <c r="B13" s="174" t="s">
        <v>361</v>
      </c>
      <c r="C13" s="174" t="s">
        <v>368</v>
      </c>
      <c r="D13" s="174" t="s">
        <v>370</v>
      </c>
      <c r="E13" s="174" t="s">
        <v>364</v>
      </c>
      <c r="F13" s="174" t="s">
        <v>364</v>
      </c>
      <c r="G13" s="175">
        <f t="shared" si="1"/>
        <v>68400</v>
      </c>
      <c r="H13" s="213">
        <f t="shared" si="1"/>
        <v>50400</v>
      </c>
      <c r="I13" s="177">
        <f t="shared" si="0"/>
        <v>73.684210526315795</v>
      </c>
      <c r="K13" s="178"/>
    </row>
    <row r="14" spans="1:11" ht="39.6">
      <c r="A14" s="173" t="s">
        <v>373</v>
      </c>
      <c r="B14" s="174" t="s">
        <v>361</v>
      </c>
      <c r="C14" s="174" t="s">
        <v>368</v>
      </c>
      <c r="D14" s="174" t="s">
        <v>370</v>
      </c>
      <c r="E14" s="174" t="s">
        <v>374</v>
      </c>
      <c r="F14" s="174" t="s">
        <v>364</v>
      </c>
      <c r="G14" s="175">
        <v>68400</v>
      </c>
      <c r="H14" s="213">
        <v>50400</v>
      </c>
      <c r="I14" s="177">
        <f t="shared" si="0"/>
        <v>73.684210526315795</v>
      </c>
    </row>
    <row r="15" spans="1:11" ht="19.95" customHeight="1">
      <c r="A15" s="179" t="s">
        <v>375</v>
      </c>
      <c r="B15" s="180" t="s">
        <v>361</v>
      </c>
      <c r="C15" s="180" t="s">
        <v>368</v>
      </c>
      <c r="D15" s="180" t="s">
        <v>370</v>
      </c>
      <c r="E15" s="180" t="s">
        <v>374</v>
      </c>
      <c r="F15" s="180" t="s">
        <v>376</v>
      </c>
      <c r="G15" s="181">
        <v>68400</v>
      </c>
      <c r="H15" s="229">
        <v>50400</v>
      </c>
      <c r="I15" s="183">
        <f t="shared" si="0"/>
        <v>73.684210526315795</v>
      </c>
    </row>
    <row r="16" spans="1:11" ht="52.8">
      <c r="A16" s="168" t="s">
        <v>377</v>
      </c>
      <c r="B16" s="169" t="s">
        <v>361</v>
      </c>
      <c r="C16" s="169" t="s">
        <v>378</v>
      </c>
      <c r="D16" s="169" t="s">
        <v>363</v>
      </c>
      <c r="E16" s="169" t="s">
        <v>364</v>
      </c>
      <c r="F16" s="169" t="s">
        <v>364</v>
      </c>
      <c r="G16" s="184">
        <f>G17</f>
        <v>3829101.82</v>
      </c>
      <c r="H16" s="171">
        <f>H19+H49</f>
        <v>2808540.5</v>
      </c>
      <c r="I16" s="172">
        <f t="shared" si="0"/>
        <v>73.34723995404228</v>
      </c>
    </row>
    <row r="17" spans="1:9" ht="39.6">
      <c r="A17" s="173" t="s">
        <v>371</v>
      </c>
      <c r="B17" s="174" t="s">
        <v>361</v>
      </c>
      <c r="C17" s="174" t="s">
        <v>378</v>
      </c>
      <c r="D17" s="174" t="s">
        <v>363</v>
      </c>
      <c r="E17" s="174" t="s">
        <v>364</v>
      </c>
      <c r="F17" s="174" t="s">
        <v>364</v>
      </c>
      <c r="G17" s="185">
        <f>G18</f>
        <v>3829101.82</v>
      </c>
      <c r="H17" s="176">
        <f>H18</f>
        <v>2808540.5</v>
      </c>
      <c r="I17" s="177">
        <f t="shared" si="0"/>
        <v>73.34723995404228</v>
      </c>
    </row>
    <row r="18" spans="1:9" ht="39.6">
      <c r="A18" s="173" t="s">
        <v>379</v>
      </c>
      <c r="B18" s="174" t="s">
        <v>361</v>
      </c>
      <c r="C18" s="174" t="s">
        <v>378</v>
      </c>
      <c r="D18" s="174" t="s">
        <v>363</v>
      </c>
      <c r="E18" s="174" t="s">
        <v>364</v>
      </c>
      <c r="F18" s="174" t="s">
        <v>364</v>
      </c>
      <c r="G18" s="185">
        <f>G19+G49</f>
        <v>3829101.82</v>
      </c>
      <c r="H18" s="176">
        <f>H19+H49</f>
        <v>2808540.5</v>
      </c>
      <c r="I18" s="177">
        <f t="shared" si="0"/>
        <v>73.34723995404228</v>
      </c>
    </row>
    <row r="19" spans="1:9">
      <c r="A19" s="186" t="s">
        <v>380</v>
      </c>
      <c r="B19" s="187" t="s">
        <v>361</v>
      </c>
      <c r="C19" s="187" t="s">
        <v>378</v>
      </c>
      <c r="D19" s="187" t="s">
        <v>381</v>
      </c>
      <c r="E19" s="187" t="s">
        <v>364</v>
      </c>
      <c r="F19" s="187" t="s">
        <v>364</v>
      </c>
      <c r="G19" s="188">
        <f>G21+G29+G43</f>
        <v>3325548.71</v>
      </c>
      <c r="H19" s="189">
        <f>H20+H28+H43</f>
        <v>2424370.9900000002</v>
      </c>
      <c r="I19" s="190">
        <f t="shared" si="0"/>
        <v>72.901382641302533</v>
      </c>
    </row>
    <row r="20" spans="1:9" ht="66">
      <c r="A20" s="191" t="s">
        <v>382</v>
      </c>
      <c r="B20" s="192" t="s">
        <v>361</v>
      </c>
      <c r="C20" s="192" t="s">
        <v>378</v>
      </c>
      <c r="D20" s="192" t="s">
        <v>381</v>
      </c>
      <c r="E20" s="192" t="s">
        <v>383</v>
      </c>
      <c r="F20" s="193">
        <v>0</v>
      </c>
      <c r="G20" s="194">
        <f>G21</f>
        <v>1770548.71</v>
      </c>
      <c r="H20" s="195">
        <f>H22+H24+H26</f>
        <v>1320238.98</v>
      </c>
      <c r="I20" s="196">
        <f t="shared" si="0"/>
        <v>74.566656796468479</v>
      </c>
    </row>
    <row r="21" spans="1:9" ht="26.4">
      <c r="A21" s="173" t="s">
        <v>384</v>
      </c>
      <c r="B21" s="174" t="s">
        <v>361</v>
      </c>
      <c r="C21" s="174" t="s">
        <v>378</v>
      </c>
      <c r="D21" s="174" t="s">
        <v>381</v>
      </c>
      <c r="E21" s="174" t="s">
        <v>385</v>
      </c>
      <c r="F21" s="185">
        <v>0</v>
      </c>
      <c r="G21" s="197">
        <f>G22+G27+G24</f>
        <v>1770548.71</v>
      </c>
      <c r="H21" s="197">
        <f>H22+H27+H24</f>
        <v>1320238.98</v>
      </c>
      <c r="I21" s="177">
        <f t="shared" si="0"/>
        <v>74.566656796468479</v>
      </c>
    </row>
    <row r="22" spans="1:9" ht="26.4">
      <c r="A22" s="157" t="s">
        <v>386</v>
      </c>
      <c r="B22" s="158" t="s">
        <v>361</v>
      </c>
      <c r="C22" s="158" t="s">
        <v>378</v>
      </c>
      <c r="D22" s="158" t="s">
        <v>381</v>
      </c>
      <c r="E22" s="158" t="s">
        <v>387</v>
      </c>
      <c r="F22" s="158" t="s">
        <v>364</v>
      </c>
      <c r="G22" s="198">
        <f>G23</f>
        <v>1357462.03</v>
      </c>
      <c r="H22" s="160">
        <f>H23</f>
        <v>1018681</v>
      </c>
      <c r="I22" s="161">
        <f t="shared" si="0"/>
        <v>75.043056637097976</v>
      </c>
    </row>
    <row r="23" spans="1:9">
      <c r="A23" s="179" t="s">
        <v>388</v>
      </c>
      <c r="B23" s="180" t="s">
        <v>361</v>
      </c>
      <c r="C23" s="180" t="s">
        <v>378</v>
      </c>
      <c r="D23" s="180" t="s">
        <v>381</v>
      </c>
      <c r="E23" s="180" t="s">
        <v>387</v>
      </c>
      <c r="F23" s="180" t="s">
        <v>389</v>
      </c>
      <c r="G23" s="181">
        <v>1357462.03</v>
      </c>
      <c r="H23" s="229">
        <v>1018681</v>
      </c>
      <c r="I23" s="183">
        <f t="shared" si="0"/>
        <v>75.043056637097976</v>
      </c>
    </row>
    <row r="24" spans="1:9" ht="26.4">
      <c r="A24" s="157" t="s">
        <v>390</v>
      </c>
      <c r="B24" s="158" t="s">
        <v>361</v>
      </c>
      <c r="C24" s="158" t="s">
        <v>378</v>
      </c>
      <c r="D24" s="158" t="s">
        <v>381</v>
      </c>
      <c r="E24" s="158" t="s">
        <v>391</v>
      </c>
      <c r="F24" s="158" t="s">
        <v>364</v>
      </c>
      <c r="G24" s="198">
        <f>G25</f>
        <v>600</v>
      </c>
      <c r="H24" s="160">
        <f>H25</f>
        <v>450</v>
      </c>
      <c r="I24" s="161">
        <f t="shared" si="0"/>
        <v>75</v>
      </c>
    </row>
    <row r="25" spans="1:9">
      <c r="A25" s="179" t="s">
        <v>388</v>
      </c>
      <c r="B25" s="180" t="s">
        <v>361</v>
      </c>
      <c r="C25" s="180" t="s">
        <v>378</v>
      </c>
      <c r="D25" s="180" t="s">
        <v>381</v>
      </c>
      <c r="E25" s="180" t="s">
        <v>391</v>
      </c>
      <c r="F25" s="180" t="s">
        <v>581</v>
      </c>
      <c r="G25" s="181">
        <v>600</v>
      </c>
      <c r="H25" s="229">
        <v>450</v>
      </c>
      <c r="I25" s="183">
        <f t="shared" si="0"/>
        <v>75</v>
      </c>
    </row>
    <row r="26" spans="1:9" ht="52.8">
      <c r="A26" s="157" t="s">
        <v>392</v>
      </c>
      <c r="B26" s="158" t="s">
        <v>361</v>
      </c>
      <c r="C26" s="158" t="s">
        <v>378</v>
      </c>
      <c r="D26" s="158" t="s">
        <v>381</v>
      </c>
      <c r="E26" s="158" t="s">
        <v>393</v>
      </c>
      <c r="F26" s="158" t="s">
        <v>364</v>
      </c>
      <c r="G26" s="198">
        <f>G27</f>
        <v>412486.68</v>
      </c>
      <c r="H26" s="199">
        <f>H27</f>
        <v>301107.98</v>
      </c>
      <c r="I26" s="161">
        <f t="shared" si="0"/>
        <v>72.998231118638785</v>
      </c>
    </row>
    <row r="27" spans="1:9">
      <c r="A27" s="179" t="s">
        <v>394</v>
      </c>
      <c r="B27" s="180" t="s">
        <v>361</v>
      </c>
      <c r="C27" s="180" t="s">
        <v>378</v>
      </c>
      <c r="D27" s="180" t="s">
        <v>381</v>
      </c>
      <c r="E27" s="180" t="s">
        <v>393</v>
      </c>
      <c r="F27" s="180" t="s">
        <v>395</v>
      </c>
      <c r="G27" s="181">
        <v>412486.68</v>
      </c>
      <c r="H27" s="229">
        <v>301107.98</v>
      </c>
      <c r="I27" s="183">
        <f t="shared" si="0"/>
        <v>72.998231118638785</v>
      </c>
    </row>
    <row r="28" spans="1:9" ht="66">
      <c r="A28" s="191" t="s">
        <v>396</v>
      </c>
      <c r="B28" s="192" t="s">
        <v>361</v>
      </c>
      <c r="C28" s="192" t="s">
        <v>378</v>
      </c>
      <c r="D28" s="192" t="s">
        <v>381</v>
      </c>
      <c r="E28" s="192" t="s">
        <v>73</v>
      </c>
      <c r="F28" s="192" t="s">
        <v>364</v>
      </c>
      <c r="G28" s="200">
        <f>G29</f>
        <v>1545000</v>
      </c>
      <c r="H28" s="195">
        <f>H29</f>
        <v>1103436.7500000002</v>
      </c>
      <c r="I28" s="196">
        <f t="shared" si="0"/>
        <v>71.419854368932064</v>
      </c>
    </row>
    <row r="29" spans="1:9" ht="39.6">
      <c r="A29" s="173" t="s">
        <v>397</v>
      </c>
      <c r="B29" s="174" t="s">
        <v>361</v>
      </c>
      <c r="C29" s="174" t="s">
        <v>378</v>
      </c>
      <c r="D29" s="174" t="s">
        <v>381</v>
      </c>
      <c r="E29" s="174" t="s">
        <v>398</v>
      </c>
      <c r="F29" s="174" t="s">
        <v>364</v>
      </c>
      <c r="G29" s="175">
        <f>G30+G32</f>
        <v>1545000</v>
      </c>
      <c r="H29" s="176">
        <f>H30+H32</f>
        <v>1103436.7500000002</v>
      </c>
      <c r="I29" s="177">
        <f t="shared" si="0"/>
        <v>71.419854368932064</v>
      </c>
    </row>
    <row r="30" spans="1:9" ht="26.4">
      <c r="A30" s="157" t="s">
        <v>399</v>
      </c>
      <c r="B30" s="158" t="s">
        <v>361</v>
      </c>
      <c r="C30" s="158" t="s">
        <v>378</v>
      </c>
      <c r="D30" s="158" t="s">
        <v>381</v>
      </c>
      <c r="E30" s="158" t="s">
        <v>400</v>
      </c>
      <c r="F30" s="158" t="s">
        <v>364</v>
      </c>
      <c r="G30" s="201">
        <f>G31</f>
        <v>55000</v>
      </c>
      <c r="H30" s="199">
        <f>H31</f>
        <v>38355.339999999997</v>
      </c>
      <c r="I30" s="161">
        <f t="shared" si="0"/>
        <v>69.736981818181803</v>
      </c>
    </row>
    <row r="31" spans="1:9">
      <c r="A31" s="179" t="s">
        <v>401</v>
      </c>
      <c r="B31" s="180" t="s">
        <v>361</v>
      </c>
      <c r="C31" s="180" t="s">
        <v>378</v>
      </c>
      <c r="D31" s="180" t="s">
        <v>381</v>
      </c>
      <c r="E31" s="180" t="s">
        <v>400</v>
      </c>
      <c r="F31" s="180" t="s">
        <v>402</v>
      </c>
      <c r="G31" s="181">
        <v>55000</v>
      </c>
      <c r="H31" s="182">
        <v>38355.339999999997</v>
      </c>
      <c r="I31" s="183">
        <f t="shared" si="0"/>
        <v>69.736981818181803</v>
      </c>
    </row>
    <row r="32" spans="1:9" ht="26.4">
      <c r="A32" s="157" t="s">
        <v>403</v>
      </c>
      <c r="B32" s="158" t="s">
        <v>361</v>
      </c>
      <c r="C32" s="158" t="s">
        <v>378</v>
      </c>
      <c r="D32" s="158" t="s">
        <v>381</v>
      </c>
      <c r="E32" s="158" t="s">
        <v>404</v>
      </c>
      <c r="F32" s="158" t="s">
        <v>364</v>
      </c>
      <c r="G32" s="198">
        <f>SUM(G33:G42)</f>
        <v>1490000</v>
      </c>
      <c r="H32" s="198">
        <f>SUM(H33:H42)</f>
        <v>1065081.4100000001</v>
      </c>
      <c r="I32" s="161">
        <f t="shared" si="0"/>
        <v>71.48197382550336</v>
      </c>
    </row>
    <row r="33" spans="1:9" s="202" customFormat="1">
      <c r="A33" s="179" t="s">
        <v>405</v>
      </c>
      <c r="B33" s="180" t="s">
        <v>361</v>
      </c>
      <c r="C33" s="180" t="s">
        <v>378</v>
      </c>
      <c r="D33" s="180" t="s">
        <v>381</v>
      </c>
      <c r="E33" s="180" t="s">
        <v>404</v>
      </c>
      <c r="F33" s="180" t="s">
        <v>406</v>
      </c>
      <c r="G33" s="181">
        <v>30000</v>
      </c>
      <c r="H33" s="182">
        <v>0</v>
      </c>
      <c r="I33" s="183">
        <f t="shared" si="0"/>
        <v>0</v>
      </c>
    </row>
    <row r="34" spans="1:9" s="202" customFormat="1">
      <c r="A34" s="179" t="s">
        <v>407</v>
      </c>
      <c r="B34" s="180" t="s">
        <v>361</v>
      </c>
      <c r="C34" s="180" t="s">
        <v>378</v>
      </c>
      <c r="D34" s="180" t="s">
        <v>381</v>
      </c>
      <c r="E34" s="180" t="s">
        <v>404</v>
      </c>
      <c r="F34" s="180" t="s">
        <v>408</v>
      </c>
      <c r="G34" s="181">
        <v>290000</v>
      </c>
      <c r="H34" s="182">
        <v>170908.19</v>
      </c>
      <c r="I34" s="183">
        <f t="shared" si="0"/>
        <v>58.933858620689655</v>
      </c>
    </row>
    <row r="35" spans="1:9" s="202" customFormat="1">
      <c r="A35" s="179" t="s">
        <v>409</v>
      </c>
      <c r="B35" s="180" t="s">
        <v>361</v>
      </c>
      <c r="C35" s="180" t="s">
        <v>378</v>
      </c>
      <c r="D35" s="180" t="s">
        <v>381</v>
      </c>
      <c r="E35" s="180" t="s">
        <v>404</v>
      </c>
      <c r="F35" s="180" t="s">
        <v>410</v>
      </c>
      <c r="G35" s="181">
        <v>450000</v>
      </c>
      <c r="H35" s="182">
        <v>428250.45</v>
      </c>
      <c r="I35" s="183">
        <f t="shared" si="0"/>
        <v>95.166766666666661</v>
      </c>
    </row>
    <row r="36" spans="1:9" s="202" customFormat="1">
      <c r="A36" s="179" t="s">
        <v>411</v>
      </c>
      <c r="B36" s="180" t="s">
        <v>361</v>
      </c>
      <c r="C36" s="180" t="s">
        <v>378</v>
      </c>
      <c r="D36" s="180" t="s">
        <v>381</v>
      </c>
      <c r="E36" s="180" t="s">
        <v>404</v>
      </c>
      <c r="F36" s="180" t="s">
        <v>412</v>
      </c>
      <c r="G36" s="181">
        <v>440000</v>
      </c>
      <c r="H36" s="182">
        <v>239501.49</v>
      </c>
      <c r="I36" s="183">
        <f t="shared" si="0"/>
        <v>54.432156818181817</v>
      </c>
    </row>
    <row r="37" spans="1:9" s="202" customFormat="1">
      <c r="A37" s="179" t="s">
        <v>413</v>
      </c>
      <c r="B37" s="180" t="s">
        <v>361</v>
      </c>
      <c r="C37" s="180" t="s">
        <v>378</v>
      </c>
      <c r="D37" s="180" t="s">
        <v>381</v>
      </c>
      <c r="E37" s="180" t="s">
        <v>404</v>
      </c>
      <c r="F37" s="180" t="s">
        <v>414</v>
      </c>
      <c r="G37" s="181">
        <v>130000</v>
      </c>
      <c r="H37" s="229">
        <v>94620</v>
      </c>
      <c r="I37" s="183">
        <f t="shared" si="0"/>
        <v>72.784615384615378</v>
      </c>
    </row>
    <row r="38" spans="1:9" s="202" customFormat="1">
      <c r="A38" s="179" t="s">
        <v>415</v>
      </c>
      <c r="B38" s="180" t="s">
        <v>361</v>
      </c>
      <c r="C38" s="180" t="s">
        <v>378</v>
      </c>
      <c r="D38" s="180" t="s">
        <v>381</v>
      </c>
      <c r="E38" s="180" t="s">
        <v>404</v>
      </c>
      <c r="F38" s="180" t="s">
        <v>583</v>
      </c>
      <c r="G38" s="181">
        <v>14976.28</v>
      </c>
      <c r="H38" s="229">
        <v>14976.28</v>
      </c>
      <c r="I38" s="183">
        <f t="shared" si="0"/>
        <v>100</v>
      </c>
    </row>
    <row r="39" spans="1:9" s="202" customFormat="1">
      <c r="A39" s="179" t="s">
        <v>415</v>
      </c>
      <c r="B39" s="180" t="s">
        <v>361</v>
      </c>
      <c r="C39" s="180" t="s">
        <v>378</v>
      </c>
      <c r="D39" s="180" t="s">
        <v>381</v>
      </c>
      <c r="E39" s="180" t="s">
        <v>404</v>
      </c>
      <c r="F39" s="180" t="s">
        <v>584</v>
      </c>
      <c r="G39" s="181">
        <v>82049.72</v>
      </c>
      <c r="H39" s="229">
        <v>63851</v>
      </c>
      <c r="I39" s="183">
        <f t="shared" ref="I39" si="2">H39*100/G39</f>
        <v>77.819887746112968</v>
      </c>
    </row>
    <row r="40" spans="1:9" s="202" customFormat="1">
      <c r="A40" s="179" t="s">
        <v>415</v>
      </c>
      <c r="B40" s="180" t="s">
        <v>361</v>
      </c>
      <c r="C40" s="180" t="s">
        <v>378</v>
      </c>
      <c r="D40" s="180" t="s">
        <v>381</v>
      </c>
      <c r="E40" s="180" t="s">
        <v>404</v>
      </c>
      <c r="F40" s="180" t="s">
        <v>585</v>
      </c>
      <c r="G40" s="181">
        <v>24570</v>
      </c>
      <c r="H40" s="229">
        <v>24570</v>
      </c>
      <c r="I40" s="183">
        <f t="shared" ref="I40" si="3">H40*100/G40</f>
        <v>100</v>
      </c>
    </row>
    <row r="41" spans="1:9" s="202" customFormat="1">
      <c r="A41" s="179" t="s">
        <v>415</v>
      </c>
      <c r="B41" s="180" t="s">
        <v>361</v>
      </c>
      <c r="C41" s="180" t="s">
        <v>378</v>
      </c>
      <c r="D41" s="180" t="s">
        <v>381</v>
      </c>
      <c r="E41" s="180" t="s">
        <v>404</v>
      </c>
      <c r="F41" s="180" t="s">
        <v>586</v>
      </c>
      <c r="G41" s="181">
        <v>23364</v>
      </c>
      <c r="H41" s="229">
        <v>23364</v>
      </c>
      <c r="I41" s="183">
        <f t="shared" ref="I41" si="4">H41*100/G41</f>
        <v>100</v>
      </c>
    </row>
    <row r="42" spans="1:9" s="202" customFormat="1">
      <c r="A42" s="179" t="s">
        <v>415</v>
      </c>
      <c r="B42" s="180" t="s">
        <v>361</v>
      </c>
      <c r="C42" s="180" t="s">
        <v>378</v>
      </c>
      <c r="D42" s="180" t="s">
        <v>381</v>
      </c>
      <c r="E42" s="180" t="s">
        <v>404</v>
      </c>
      <c r="F42" s="180" t="s">
        <v>587</v>
      </c>
      <c r="G42" s="181">
        <v>5040</v>
      </c>
      <c r="H42" s="229">
        <v>5040</v>
      </c>
      <c r="I42" s="183">
        <f t="shared" ref="I42" si="5">H42*100/G42</f>
        <v>100</v>
      </c>
    </row>
    <row r="43" spans="1:9">
      <c r="A43" s="203" t="s">
        <v>417</v>
      </c>
      <c r="B43" s="192" t="s">
        <v>361</v>
      </c>
      <c r="C43" s="192" t="s">
        <v>378</v>
      </c>
      <c r="D43" s="192" t="s">
        <v>381</v>
      </c>
      <c r="E43" s="192" t="s">
        <v>418</v>
      </c>
      <c r="F43" s="192" t="s">
        <v>364</v>
      </c>
      <c r="G43" s="200">
        <f>G44</f>
        <v>10000</v>
      </c>
      <c r="H43" s="195">
        <f>H44</f>
        <v>695.26</v>
      </c>
      <c r="I43" s="196">
        <f t="shared" si="0"/>
        <v>6.9526000000000003</v>
      </c>
    </row>
    <row r="44" spans="1:9">
      <c r="A44" s="204" t="s">
        <v>419</v>
      </c>
      <c r="B44" s="174" t="s">
        <v>361</v>
      </c>
      <c r="C44" s="174" t="s">
        <v>378</v>
      </c>
      <c r="D44" s="174" t="s">
        <v>381</v>
      </c>
      <c r="E44" s="174" t="s">
        <v>420</v>
      </c>
      <c r="F44" s="174" t="s">
        <v>364</v>
      </c>
      <c r="G44" s="175">
        <f>G45+G47</f>
        <v>10000</v>
      </c>
      <c r="H44" s="176">
        <f>H45+H47</f>
        <v>695.26</v>
      </c>
      <c r="I44" s="177">
        <f t="shared" si="0"/>
        <v>6.9526000000000003</v>
      </c>
    </row>
    <row r="45" spans="1:9">
      <c r="A45" s="173" t="s">
        <v>421</v>
      </c>
      <c r="B45" s="174" t="s">
        <v>361</v>
      </c>
      <c r="C45" s="174" t="s">
        <v>378</v>
      </c>
      <c r="D45" s="174" t="s">
        <v>381</v>
      </c>
      <c r="E45" s="174" t="s">
        <v>422</v>
      </c>
      <c r="F45" s="174" t="s">
        <v>364</v>
      </c>
      <c r="G45" s="205">
        <f>G46</f>
        <v>5000</v>
      </c>
      <c r="H45" s="176">
        <f>H46</f>
        <v>0</v>
      </c>
      <c r="I45" s="177">
        <f t="shared" si="0"/>
        <v>0</v>
      </c>
    </row>
    <row r="46" spans="1:9" s="202" customFormat="1">
      <c r="A46" s="179" t="s">
        <v>375</v>
      </c>
      <c r="B46" s="180" t="s">
        <v>361</v>
      </c>
      <c r="C46" s="180" t="s">
        <v>378</v>
      </c>
      <c r="D46" s="180" t="s">
        <v>381</v>
      </c>
      <c r="E46" s="180" t="s">
        <v>422</v>
      </c>
      <c r="F46" s="180" t="s">
        <v>423</v>
      </c>
      <c r="G46" s="181">
        <v>5000</v>
      </c>
      <c r="H46" s="182">
        <v>0</v>
      </c>
      <c r="I46" s="183">
        <f t="shared" si="0"/>
        <v>0</v>
      </c>
    </row>
    <row r="47" spans="1:9">
      <c r="A47" s="173" t="s">
        <v>424</v>
      </c>
      <c r="B47" s="174" t="s">
        <v>361</v>
      </c>
      <c r="C47" s="174" t="s">
        <v>378</v>
      </c>
      <c r="D47" s="174" t="s">
        <v>381</v>
      </c>
      <c r="E47" s="174" t="s">
        <v>425</v>
      </c>
      <c r="F47" s="174" t="s">
        <v>364</v>
      </c>
      <c r="G47" s="205">
        <v>5000</v>
      </c>
      <c r="H47" s="176">
        <f>H48</f>
        <v>695.26</v>
      </c>
      <c r="I47" s="177">
        <f t="shared" si="0"/>
        <v>13.905200000000001</v>
      </c>
    </row>
    <row r="48" spans="1:9" s="202" customFormat="1">
      <c r="A48" s="179" t="s">
        <v>375</v>
      </c>
      <c r="B48" s="180" t="s">
        <v>361</v>
      </c>
      <c r="C48" s="180" t="s">
        <v>378</v>
      </c>
      <c r="D48" s="180" t="s">
        <v>381</v>
      </c>
      <c r="E48" s="180" t="s">
        <v>425</v>
      </c>
      <c r="F48" s="180" t="s">
        <v>588</v>
      </c>
      <c r="G48" s="181">
        <v>5000</v>
      </c>
      <c r="H48" s="182">
        <v>695.26</v>
      </c>
      <c r="I48" s="183">
        <f t="shared" si="0"/>
        <v>13.905200000000001</v>
      </c>
    </row>
    <row r="49" spans="1:9" ht="39.6">
      <c r="A49" s="191" t="s">
        <v>426</v>
      </c>
      <c r="B49" s="206" t="s">
        <v>361</v>
      </c>
      <c r="C49" s="206" t="s">
        <v>378</v>
      </c>
      <c r="D49" s="206" t="s">
        <v>427</v>
      </c>
      <c r="E49" s="206" t="s">
        <v>364</v>
      </c>
      <c r="F49" s="206" t="s">
        <v>364</v>
      </c>
      <c r="G49" s="207">
        <f>G52+G54</f>
        <v>503553.11</v>
      </c>
      <c r="H49" s="195">
        <f>H50</f>
        <v>384169.51</v>
      </c>
      <c r="I49" s="196">
        <f t="shared" si="0"/>
        <v>76.291755997694068</v>
      </c>
    </row>
    <row r="50" spans="1:9" ht="78">
      <c r="A50" s="208" t="s">
        <v>382</v>
      </c>
      <c r="B50" s="174" t="s">
        <v>361</v>
      </c>
      <c r="C50" s="174" t="s">
        <v>378</v>
      </c>
      <c r="D50" s="174" t="s">
        <v>427</v>
      </c>
      <c r="E50" s="174" t="s">
        <v>383</v>
      </c>
      <c r="F50" s="174" t="s">
        <v>364</v>
      </c>
      <c r="G50" s="205">
        <f>G51</f>
        <v>503553.11</v>
      </c>
      <c r="H50" s="176">
        <f>H51</f>
        <v>384169.51</v>
      </c>
      <c r="I50" s="177">
        <f t="shared" si="0"/>
        <v>76.291755997694068</v>
      </c>
    </row>
    <row r="51" spans="1:9" ht="31.2">
      <c r="A51" s="208" t="s">
        <v>384</v>
      </c>
      <c r="B51" s="174" t="s">
        <v>361</v>
      </c>
      <c r="C51" s="174" t="s">
        <v>378</v>
      </c>
      <c r="D51" s="174" t="s">
        <v>427</v>
      </c>
      <c r="E51" s="174" t="s">
        <v>385</v>
      </c>
      <c r="F51" s="174" t="s">
        <v>364</v>
      </c>
      <c r="G51" s="205">
        <f>G52+G54</f>
        <v>503553.11</v>
      </c>
      <c r="H51" s="176">
        <f>H52+H54</f>
        <v>384169.51</v>
      </c>
      <c r="I51" s="177">
        <f t="shared" si="0"/>
        <v>76.291755997694068</v>
      </c>
    </row>
    <row r="52" spans="1:9" ht="26.4">
      <c r="A52" s="173" t="s">
        <v>386</v>
      </c>
      <c r="B52" s="174" t="s">
        <v>361</v>
      </c>
      <c r="C52" s="174" t="s">
        <v>378</v>
      </c>
      <c r="D52" s="174" t="s">
        <v>427</v>
      </c>
      <c r="E52" s="174" t="s">
        <v>387</v>
      </c>
      <c r="F52" s="174" t="s">
        <v>364</v>
      </c>
      <c r="G52" s="205">
        <f>G53</f>
        <v>386753.54</v>
      </c>
      <c r="H52" s="213">
        <f>H53</f>
        <v>295061</v>
      </c>
      <c r="I52" s="177">
        <f t="shared" si="0"/>
        <v>76.291738661267331</v>
      </c>
    </row>
    <row r="53" spans="1:9" s="202" customFormat="1">
      <c r="A53" s="179" t="s">
        <v>388</v>
      </c>
      <c r="B53" s="180" t="s">
        <v>361</v>
      </c>
      <c r="C53" s="180" t="s">
        <v>378</v>
      </c>
      <c r="D53" s="180" t="s">
        <v>427</v>
      </c>
      <c r="E53" s="180" t="s">
        <v>387</v>
      </c>
      <c r="F53" s="180" t="s">
        <v>389</v>
      </c>
      <c r="G53" s="181">
        <v>386753.54</v>
      </c>
      <c r="H53" s="229">
        <v>295061</v>
      </c>
      <c r="I53" s="183">
        <f t="shared" si="0"/>
        <v>76.291738661267331</v>
      </c>
    </row>
    <row r="54" spans="1:9" ht="39.6">
      <c r="A54" s="173" t="s">
        <v>392</v>
      </c>
      <c r="B54" s="174" t="s">
        <v>361</v>
      </c>
      <c r="C54" s="174" t="s">
        <v>378</v>
      </c>
      <c r="D54" s="174" t="s">
        <v>427</v>
      </c>
      <c r="E54" s="174" t="s">
        <v>393</v>
      </c>
      <c r="F54" s="174" t="s">
        <v>364</v>
      </c>
      <c r="G54" s="205">
        <f>G55</f>
        <v>116799.57</v>
      </c>
      <c r="H54" s="176">
        <f>H55</f>
        <v>89108.51</v>
      </c>
      <c r="I54" s="177">
        <f t="shared" si="0"/>
        <v>76.291813403080155</v>
      </c>
    </row>
    <row r="55" spans="1:9" s="202" customFormat="1">
      <c r="A55" s="179" t="s">
        <v>428</v>
      </c>
      <c r="B55" s="180" t="s">
        <v>361</v>
      </c>
      <c r="C55" s="180" t="s">
        <v>378</v>
      </c>
      <c r="D55" s="180" t="s">
        <v>427</v>
      </c>
      <c r="E55" s="180" t="s">
        <v>393</v>
      </c>
      <c r="F55" s="180" t="s">
        <v>395</v>
      </c>
      <c r="G55" s="210">
        <v>116799.57</v>
      </c>
      <c r="H55" s="182">
        <v>89108.51</v>
      </c>
      <c r="I55" s="183">
        <f t="shared" si="0"/>
        <v>76.291813403080155</v>
      </c>
    </row>
    <row r="56" spans="1:9">
      <c r="A56" s="168" t="s">
        <v>429</v>
      </c>
      <c r="B56" s="169" t="s">
        <v>361</v>
      </c>
      <c r="C56" s="169" t="s">
        <v>430</v>
      </c>
      <c r="D56" s="169" t="s">
        <v>363</v>
      </c>
      <c r="E56" s="169" t="s">
        <v>364</v>
      </c>
      <c r="F56" s="169" t="s">
        <v>364</v>
      </c>
      <c r="G56" s="211">
        <f>G57</f>
        <v>20000</v>
      </c>
      <c r="H56" s="212">
        <f>H57</f>
        <v>0</v>
      </c>
      <c r="I56" s="172">
        <f t="shared" si="0"/>
        <v>0</v>
      </c>
    </row>
    <row r="57" spans="1:9" ht="39.6">
      <c r="A57" s="173" t="s">
        <v>371</v>
      </c>
      <c r="B57" s="174" t="s">
        <v>361</v>
      </c>
      <c r="C57" s="174" t="s">
        <v>430</v>
      </c>
      <c r="D57" s="174" t="s">
        <v>363</v>
      </c>
      <c r="E57" s="174" t="s">
        <v>364</v>
      </c>
      <c r="F57" s="174" t="s">
        <v>364</v>
      </c>
      <c r="G57" s="205">
        <v>20000</v>
      </c>
      <c r="H57" s="213">
        <f>H58</f>
        <v>0</v>
      </c>
      <c r="I57" s="177">
        <f t="shared" si="0"/>
        <v>0</v>
      </c>
    </row>
    <row r="58" spans="1:9" ht="39.6">
      <c r="A58" s="173" t="s">
        <v>431</v>
      </c>
      <c r="B58" s="174" t="s">
        <v>361</v>
      </c>
      <c r="C58" s="174" t="s">
        <v>430</v>
      </c>
      <c r="D58" s="174" t="s">
        <v>363</v>
      </c>
      <c r="E58" s="174" t="s">
        <v>364</v>
      </c>
      <c r="F58" s="174" t="s">
        <v>364</v>
      </c>
      <c r="G58" s="205">
        <v>20000</v>
      </c>
      <c r="H58" s="213">
        <f>H59</f>
        <v>0</v>
      </c>
      <c r="I58" s="177">
        <f t="shared" si="0"/>
        <v>0</v>
      </c>
    </row>
    <row r="59" spans="1:9" ht="26.4">
      <c r="A59" s="214" t="s">
        <v>432</v>
      </c>
      <c r="B59" s="192" t="s">
        <v>361</v>
      </c>
      <c r="C59" s="192" t="s">
        <v>430</v>
      </c>
      <c r="D59" s="192" t="s">
        <v>433</v>
      </c>
      <c r="E59" s="192" t="s">
        <v>364</v>
      </c>
      <c r="F59" s="192" t="s">
        <v>364</v>
      </c>
      <c r="G59" s="207">
        <v>20000</v>
      </c>
      <c r="H59" s="215">
        <f>H60</f>
        <v>0</v>
      </c>
      <c r="I59" s="196">
        <f t="shared" si="0"/>
        <v>0</v>
      </c>
    </row>
    <row r="60" spans="1:9" ht="15.6">
      <c r="A60" s="173" t="s">
        <v>434</v>
      </c>
      <c r="B60" s="174" t="s">
        <v>361</v>
      </c>
      <c r="C60" s="174" t="s">
        <v>430</v>
      </c>
      <c r="D60" s="174" t="s">
        <v>433</v>
      </c>
      <c r="E60" s="174" t="s">
        <v>435</v>
      </c>
      <c r="F60" s="174" t="s">
        <v>364</v>
      </c>
      <c r="G60" s="216">
        <v>20000</v>
      </c>
      <c r="H60" s="217">
        <f>H61</f>
        <v>0</v>
      </c>
      <c r="I60" s="218">
        <f t="shared" si="0"/>
        <v>0</v>
      </c>
    </row>
    <row r="61" spans="1:9" s="202" customFormat="1" ht="15.6">
      <c r="A61" s="179" t="s">
        <v>436</v>
      </c>
      <c r="B61" s="180" t="s">
        <v>361</v>
      </c>
      <c r="C61" s="180" t="s">
        <v>430</v>
      </c>
      <c r="D61" s="180" t="s">
        <v>433</v>
      </c>
      <c r="E61" s="180" t="s">
        <v>435</v>
      </c>
      <c r="F61" s="180" t="s">
        <v>376</v>
      </c>
      <c r="G61" s="216">
        <v>20000</v>
      </c>
      <c r="H61" s="219">
        <v>0</v>
      </c>
      <c r="I61" s="220">
        <f t="shared" si="0"/>
        <v>0</v>
      </c>
    </row>
    <row r="62" spans="1:9" s="153" customFormat="1" ht="24" customHeight="1">
      <c r="A62" s="221" t="s">
        <v>437</v>
      </c>
      <c r="B62" s="169" t="s">
        <v>361</v>
      </c>
      <c r="C62" s="169" t="s">
        <v>438</v>
      </c>
      <c r="D62" s="169" t="s">
        <v>363</v>
      </c>
      <c r="E62" s="169" t="s">
        <v>364</v>
      </c>
      <c r="F62" s="169" t="s">
        <v>364</v>
      </c>
      <c r="G62" s="222">
        <f t="shared" ref="G62:H67" si="6">G63</f>
        <v>485000</v>
      </c>
      <c r="H62" s="223">
        <f t="shared" si="6"/>
        <v>484235.42</v>
      </c>
      <c r="I62" s="224">
        <f t="shared" si="0"/>
        <v>99.842354639175255</v>
      </c>
    </row>
    <row r="63" spans="1:9" ht="39.6">
      <c r="A63" s="173" t="s">
        <v>439</v>
      </c>
      <c r="B63" s="174" t="s">
        <v>361</v>
      </c>
      <c r="C63" s="174" t="s">
        <v>438</v>
      </c>
      <c r="D63" s="174" t="s">
        <v>363</v>
      </c>
      <c r="E63" s="174" t="s">
        <v>364</v>
      </c>
      <c r="F63" s="174" t="s">
        <v>364</v>
      </c>
      <c r="G63" s="205">
        <f t="shared" si="6"/>
        <v>485000</v>
      </c>
      <c r="H63" s="213">
        <f t="shared" si="6"/>
        <v>484235.42</v>
      </c>
      <c r="I63" s="177">
        <f t="shared" si="0"/>
        <v>99.842354639175255</v>
      </c>
    </row>
    <row r="64" spans="1:9" ht="39.6">
      <c r="A64" s="173" t="s">
        <v>379</v>
      </c>
      <c r="B64" s="174" t="s">
        <v>361</v>
      </c>
      <c r="C64" s="174" t="s">
        <v>438</v>
      </c>
      <c r="D64" s="174" t="s">
        <v>363</v>
      </c>
      <c r="E64" s="174" t="s">
        <v>364</v>
      </c>
      <c r="F64" s="174" t="s">
        <v>364</v>
      </c>
      <c r="G64" s="205">
        <f t="shared" si="6"/>
        <v>485000</v>
      </c>
      <c r="H64" s="213">
        <f t="shared" si="6"/>
        <v>484235.42</v>
      </c>
      <c r="I64" s="177">
        <f t="shared" si="0"/>
        <v>99.842354639175255</v>
      </c>
    </row>
    <row r="65" spans="1:9" ht="26.4">
      <c r="A65" s="173" t="s">
        <v>440</v>
      </c>
      <c r="B65" s="174" t="s">
        <v>361</v>
      </c>
      <c r="C65" s="174" t="s">
        <v>438</v>
      </c>
      <c r="D65" s="174" t="s">
        <v>441</v>
      </c>
      <c r="E65" s="174" t="s">
        <v>364</v>
      </c>
      <c r="F65" s="174" t="s">
        <v>364</v>
      </c>
      <c r="G65" s="205">
        <f>G66+G76</f>
        <v>485000</v>
      </c>
      <c r="H65" s="213">
        <f>H66+H76</f>
        <v>484235.42</v>
      </c>
      <c r="I65" s="177">
        <f t="shared" si="0"/>
        <v>99.842354639175255</v>
      </c>
    </row>
    <row r="66" spans="1:9" ht="31.2">
      <c r="A66" s="225" t="s">
        <v>442</v>
      </c>
      <c r="B66" s="192" t="s">
        <v>361</v>
      </c>
      <c r="C66" s="192" t="s">
        <v>438</v>
      </c>
      <c r="D66" s="192" t="s">
        <v>441</v>
      </c>
      <c r="E66" s="192" t="s">
        <v>73</v>
      </c>
      <c r="F66" s="192" t="s">
        <v>364</v>
      </c>
      <c r="G66" s="226">
        <f t="shared" si="6"/>
        <v>482237</v>
      </c>
      <c r="H66" s="215">
        <f t="shared" si="6"/>
        <v>481472.42</v>
      </c>
      <c r="I66" s="196">
        <f t="shared" si="0"/>
        <v>99.841451402526147</v>
      </c>
    </row>
    <row r="67" spans="1:9" ht="46.8">
      <c r="A67" s="227" t="s">
        <v>443</v>
      </c>
      <c r="B67" s="174" t="s">
        <v>361</v>
      </c>
      <c r="C67" s="174" t="s">
        <v>438</v>
      </c>
      <c r="D67" s="174" t="s">
        <v>441</v>
      </c>
      <c r="E67" s="174" t="s">
        <v>398</v>
      </c>
      <c r="F67" s="174" t="s">
        <v>364</v>
      </c>
      <c r="G67" s="228">
        <f t="shared" si="6"/>
        <v>482237</v>
      </c>
      <c r="H67" s="213">
        <f t="shared" si="6"/>
        <v>481472.42</v>
      </c>
      <c r="I67" s="177">
        <f t="shared" si="0"/>
        <v>99.841451402526147</v>
      </c>
    </row>
    <row r="68" spans="1:9" ht="26.4">
      <c r="A68" s="173" t="s">
        <v>403</v>
      </c>
      <c r="B68" s="174" t="s">
        <v>361</v>
      </c>
      <c r="C68" s="174" t="s">
        <v>438</v>
      </c>
      <c r="D68" s="174" t="s">
        <v>441</v>
      </c>
      <c r="E68" s="174" t="s">
        <v>404</v>
      </c>
      <c r="F68" s="174" t="s">
        <v>364</v>
      </c>
      <c r="G68" s="205">
        <f>SUM(G69:G75)</f>
        <v>482237</v>
      </c>
      <c r="H68" s="213">
        <f>SUM(H69:H75)</f>
        <v>481472.42</v>
      </c>
      <c r="I68" s="177">
        <f t="shared" si="0"/>
        <v>99.841451402526147</v>
      </c>
    </row>
    <row r="69" spans="1:9" s="202" customFormat="1">
      <c r="A69" s="179" t="s">
        <v>444</v>
      </c>
      <c r="B69" s="180" t="s">
        <v>361</v>
      </c>
      <c r="C69" s="180" t="s">
        <v>438</v>
      </c>
      <c r="D69" s="180" t="s">
        <v>441</v>
      </c>
      <c r="E69" s="180" t="s">
        <v>404</v>
      </c>
      <c r="F69" s="180" t="s">
        <v>406</v>
      </c>
      <c r="G69" s="210">
        <v>33000</v>
      </c>
      <c r="H69" s="229">
        <v>32900</v>
      </c>
      <c r="I69" s="183">
        <f t="shared" si="0"/>
        <v>99.696969696969703</v>
      </c>
    </row>
    <row r="70" spans="1:9" s="202" customFormat="1">
      <c r="A70" s="179" t="s">
        <v>409</v>
      </c>
      <c r="B70" s="180" t="s">
        <v>361</v>
      </c>
      <c r="C70" s="180" t="s">
        <v>438</v>
      </c>
      <c r="D70" s="180" t="s">
        <v>441</v>
      </c>
      <c r="E70" s="180" t="s">
        <v>404</v>
      </c>
      <c r="F70" s="180" t="s">
        <v>410</v>
      </c>
      <c r="G70" s="210">
        <v>0</v>
      </c>
      <c r="H70" s="229">
        <v>0</v>
      </c>
      <c r="I70" s="183">
        <v>0</v>
      </c>
    </row>
    <row r="71" spans="1:9" s="202" customFormat="1">
      <c r="A71" s="179" t="s">
        <v>411</v>
      </c>
      <c r="B71" s="180" t="s">
        <v>361</v>
      </c>
      <c r="C71" s="180" t="s">
        <v>438</v>
      </c>
      <c r="D71" s="180" t="s">
        <v>441</v>
      </c>
      <c r="E71" s="180" t="s">
        <v>404</v>
      </c>
      <c r="F71" s="180" t="s">
        <v>412</v>
      </c>
      <c r="G71" s="210">
        <v>430540</v>
      </c>
      <c r="H71" s="321">
        <v>429875.42</v>
      </c>
      <c r="I71" s="183">
        <f t="shared" si="0"/>
        <v>99.845640358619406</v>
      </c>
    </row>
    <row r="72" spans="1:9" s="202" customFormat="1">
      <c r="A72" s="179" t="s">
        <v>415</v>
      </c>
      <c r="B72" s="180" t="s">
        <v>361</v>
      </c>
      <c r="C72" s="180" t="s">
        <v>438</v>
      </c>
      <c r="D72" s="180" t="s">
        <v>441</v>
      </c>
      <c r="E72" s="180" t="s">
        <v>404</v>
      </c>
      <c r="F72" s="180" t="s">
        <v>583</v>
      </c>
      <c r="G72" s="210">
        <v>5378</v>
      </c>
      <c r="H72" s="321">
        <v>5378</v>
      </c>
      <c r="I72" s="183">
        <f t="shared" ref="I72" si="7">H72*100/G72</f>
        <v>100</v>
      </c>
    </row>
    <row r="73" spans="1:9" s="202" customFormat="1">
      <c r="A73" s="179" t="s">
        <v>415</v>
      </c>
      <c r="B73" s="180" t="s">
        <v>361</v>
      </c>
      <c r="C73" s="180" t="s">
        <v>438</v>
      </c>
      <c r="D73" s="180" t="s">
        <v>441</v>
      </c>
      <c r="E73" s="180" t="s">
        <v>404</v>
      </c>
      <c r="F73" s="180" t="s">
        <v>586</v>
      </c>
      <c r="G73" s="210">
        <v>6029</v>
      </c>
      <c r="H73" s="321">
        <v>6029</v>
      </c>
      <c r="I73" s="183">
        <f t="shared" ref="I73" si="8">H73*100/G73</f>
        <v>100</v>
      </c>
    </row>
    <row r="74" spans="1:9" s="202" customFormat="1">
      <c r="A74" s="179" t="s">
        <v>415</v>
      </c>
      <c r="B74" s="180" t="s">
        <v>361</v>
      </c>
      <c r="C74" s="180" t="s">
        <v>438</v>
      </c>
      <c r="D74" s="180" t="s">
        <v>441</v>
      </c>
      <c r="E74" s="180" t="s">
        <v>404</v>
      </c>
      <c r="F74" s="180" t="s">
        <v>587</v>
      </c>
      <c r="G74" s="210">
        <v>4900</v>
      </c>
      <c r="H74" s="321">
        <v>4900</v>
      </c>
      <c r="I74" s="183">
        <f t="shared" ref="I74" si="9">H74*100/G74</f>
        <v>100</v>
      </c>
    </row>
    <row r="75" spans="1:9" s="202" customFormat="1">
      <c r="A75" s="179" t="s">
        <v>445</v>
      </c>
      <c r="B75" s="180" t="s">
        <v>361</v>
      </c>
      <c r="C75" s="180" t="s">
        <v>438</v>
      </c>
      <c r="D75" s="180" t="s">
        <v>441</v>
      </c>
      <c r="E75" s="180" t="s">
        <v>404</v>
      </c>
      <c r="F75" s="180" t="s">
        <v>582</v>
      </c>
      <c r="G75" s="210">
        <v>2390</v>
      </c>
      <c r="H75" s="321">
        <v>2390</v>
      </c>
      <c r="I75" s="183">
        <f t="shared" si="0"/>
        <v>100</v>
      </c>
    </row>
    <row r="76" spans="1:9">
      <c r="A76" s="256" t="s">
        <v>424</v>
      </c>
      <c r="B76" s="325" t="s">
        <v>361</v>
      </c>
      <c r="C76" s="325" t="s">
        <v>378</v>
      </c>
      <c r="D76" s="325" t="s">
        <v>381</v>
      </c>
      <c r="E76" s="325" t="s">
        <v>425</v>
      </c>
      <c r="F76" s="325" t="s">
        <v>364</v>
      </c>
      <c r="G76" s="326">
        <f>G77</f>
        <v>2763</v>
      </c>
      <c r="H76" s="327">
        <f>H77</f>
        <v>2763</v>
      </c>
      <c r="I76" s="328">
        <f t="shared" ref="I76:I77" si="10">H76*100/G76</f>
        <v>100</v>
      </c>
    </row>
    <row r="77" spans="1:9" s="202" customFormat="1">
      <c r="A77" s="179" t="s">
        <v>375</v>
      </c>
      <c r="B77" s="180" t="s">
        <v>361</v>
      </c>
      <c r="C77" s="180" t="s">
        <v>378</v>
      </c>
      <c r="D77" s="180" t="s">
        <v>381</v>
      </c>
      <c r="E77" s="180" t="s">
        <v>425</v>
      </c>
      <c r="F77" s="180" t="s">
        <v>588</v>
      </c>
      <c r="G77" s="210">
        <v>2763</v>
      </c>
      <c r="H77" s="321">
        <v>2763</v>
      </c>
      <c r="I77" s="183">
        <f t="shared" si="10"/>
        <v>100</v>
      </c>
    </row>
    <row r="78" spans="1:9">
      <c r="A78" s="163" t="s">
        <v>446</v>
      </c>
      <c r="B78" s="164" t="s">
        <v>361</v>
      </c>
      <c r="C78" s="164" t="s">
        <v>447</v>
      </c>
      <c r="D78" s="164"/>
      <c r="E78" s="164"/>
      <c r="F78" s="164"/>
      <c r="G78" s="230">
        <f t="shared" ref="G78:H80" si="11">G79</f>
        <v>104329</v>
      </c>
      <c r="H78" s="231">
        <f t="shared" si="11"/>
        <v>55687.91</v>
      </c>
      <c r="I78" s="167">
        <f t="shared" si="0"/>
        <v>53.377210555070974</v>
      </c>
    </row>
    <row r="79" spans="1:9">
      <c r="A79" s="168" t="s">
        <v>448</v>
      </c>
      <c r="B79" s="169" t="s">
        <v>361</v>
      </c>
      <c r="C79" s="169" t="s">
        <v>449</v>
      </c>
      <c r="D79" s="169" t="s">
        <v>363</v>
      </c>
      <c r="E79" s="169" t="s">
        <v>364</v>
      </c>
      <c r="F79" s="169" t="s">
        <v>364</v>
      </c>
      <c r="G79" s="211">
        <f t="shared" si="11"/>
        <v>104329</v>
      </c>
      <c r="H79" s="212">
        <f t="shared" si="11"/>
        <v>55687.91</v>
      </c>
      <c r="I79" s="172">
        <f t="shared" si="0"/>
        <v>53.377210555070974</v>
      </c>
    </row>
    <row r="80" spans="1:9" ht="26.4">
      <c r="A80" s="173" t="s">
        <v>450</v>
      </c>
      <c r="B80" s="174" t="s">
        <v>361</v>
      </c>
      <c r="C80" s="174" t="s">
        <v>449</v>
      </c>
      <c r="D80" s="174" t="s">
        <v>363</v>
      </c>
      <c r="E80" s="174" t="s">
        <v>364</v>
      </c>
      <c r="F80" s="174" t="s">
        <v>364</v>
      </c>
      <c r="G80" s="205">
        <f t="shared" si="11"/>
        <v>104329</v>
      </c>
      <c r="H80" s="213">
        <f t="shared" si="11"/>
        <v>55687.91</v>
      </c>
      <c r="I80" s="177">
        <f t="shared" ref="I80:I149" si="12">H80*100/G80</f>
        <v>53.377210555070974</v>
      </c>
    </row>
    <row r="81" spans="1:9" ht="26.4">
      <c r="A81" s="173" t="s">
        <v>451</v>
      </c>
      <c r="B81" s="174" t="s">
        <v>361</v>
      </c>
      <c r="C81" s="174" t="s">
        <v>449</v>
      </c>
      <c r="D81" s="174" t="s">
        <v>452</v>
      </c>
      <c r="E81" s="174" t="s">
        <v>364</v>
      </c>
      <c r="F81" s="174" t="s">
        <v>364</v>
      </c>
      <c r="G81" s="205">
        <f>G84+G86+G91+G93+G94</f>
        <v>104329</v>
      </c>
      <c r="H81" s="213">
        <f>H82+H88</f>
        <v>55687.91</v>
      </c>
      <c r="I81" s="177">
        <f t="shared" si="12"/>
        <v>53.377210555070974</v>
      </c>
    </row>
    <row r="82" spans="1:9" s="178" customFormat="1" ht="93.6">
      <c r="A82" s="232" t="s">
        <v>453</v>
      </c>
      <c r="B82" s="233" t="s">
        <v>361</v>
      </c>
      <c r="C82" s="233" t="s">
        <v>449</v>
      </c>
      <c r="D82" s="233" t="s">
        <v>452</v>
      </c>
      <c r="E82" s="233" t="s">
        <v>383</v>
      </c>
      <c r="F82" s="233" t="s">
        <v>364</v>
      </c>
      <c r="G82" s="234">
        <f>G83</f>
        <v>100600.59</v>
      </c>
      <c r="H82" s="235">
        <f>H83</f>
        <v>55687.91</v>
      </c>
      <c r="I82" s="236">
        <f t="shared" si="12"/>
        <v>55.355450698648987</v>
      </c>
    </row>
    <row r="83" spans="1:9" ht="31.2">
      <c r="A83" s="204" t="s">
        <v>384</v>
      </c>
      <c r="B83" s="174" t="s">
        <v>361</v>
      </c>
      <c r="C83" s="174" t="s">
        <v>449</v>
      </c>
      <c r="D83" s="174" t="s">
        <v>452</v>
      </c>
      <c r="E83" s="174" t="s">
        <v>385</v>
      </c>
      <c r="F83" s="174" t="s">
        <v>364</v>
      </c>
      <c r="G83" s="205">
        <f>G84+G86</f>
        <v>100600.59</v>
      </c>
      <c r="H83" s="176">
        <f>H84+H86</f>
        <v>55687.91</v>
      </c>
      <c r="I83" s="177">
        <f t="shared" si="12"/>
        <v>55.355450698648987</v>
      </c>
    </row>
    <row r="84" spans="1:9" ht="26.4">
      <c r="A84" s="173" t="s">
        <v>386</v>
      </c>
      <c r="B84" s="174" t="s">
        <v>361</v>
      </c>
      <c r="C84" s="174" t="s">
        <v>449</v>
      </c>
      <c r="D84" s="174" t="s">
        <v>452</v>
      </c>
      <c r="E84" s="174" t="s">
        <v>387</v>
      </c>
      <c r="F84" s="174" t="s">
        <v>364</v>
      </c>
      <c r="G84" s="205">
        <f>G85</f>
        <v>77266.2</v>
      </c>
      <c r="H84" s="176">
        <f>H85</f>
        <v>43073</v>
      </c>
      <c r="I84" s="177">
        <f t="shared" si="12"/>
        <v>55.746238329308291</v>
      </c>
    </row>
    <row r="85" spans="1:9">
      <c r="A85" s="179" t="s">
        <v>388</v>
      </c>
      <c r="B85" s="180" t="s">
        <v>361</v>
      </c>
      <c r="C85" s="180" t="s">
        <v>449</v>
      </c>
      <c r="D85" s="180" t="s">
        <v>452</v>
      </c>
      <c r="E85" s="180" t="s">
        <v>387</v>
      </c>
      <c r="F85" s="180" t="s">
        <v>389</v>
      </c>
      <c r="G85" s="181">
        <v>77266.2</v>
      </c>
      <c r="H85" s="229">
        <v>43073</v>
      </c>
      <c r="I85" s="183">
        <f t="shared" si="12"/>
        <v>55.746238329308291</v>
      </c>
    </row>
    <row r="86" spans="1:9" ht="39.6">
      <c r="A86" s="173" t="s">
        <v>392</v>
      </c>
      <c r="B86" s="174" t="s">
        <v>361</v>
      </c>
      <c r="C86" s="174" t="s">
        <v>449</v>
      </c>
      <c r="D86" s="174" t="s">
        <v>452</v>
      </c>
      <c r="E86" s="174" t="s">
        <v>393</v>
      </c>
      <c r="F86" s="174" t="s">
        <v>364</v>
      </c>
      <c r="G86" s="205">
        <f>G87</f>
        <v>23334.39</v>
      </c>
      <c r="H86" s="176">
        <f>H87</f>
        <v>12614.91</v>
      </c>
      <c r="I86" s="177">
        <f t="shared" si="12"/>
        <v>54.061451788540431</v>
      </c>
    </row>
    <row r="87" spans="1:9">
      <c r="A87" s="179" t="s">
        <v>428</v>
      </c>
      <c r="B87" s="180" t="s">
        <v>361</v>
      </c>
      <c r="C87" s="180" t="s">
        <v>449</v>
      </c>
      <c r="D87" s="180" t="s">
        <v>452</v>
      </c>
      <c r="E87" s="180" t="s">
        <v>393</v>
      </c>
      <c r="F87" s="180" t="s">
        <v>395</v>
      </c>
      <c r="G87" s="181">
        <v>23334.39</v>
      </c>
      <c r="H87" s="182">
        <v>12614.91</v>
      </c>
      <c r="I87" s="183">
        <f t="shared" si="12"/>
        <v>54.061451788540431</v>
      </c>
    </row>
    <row r="88" spans="1:9" s="178" customFormat="1" ht="31.2">
      <c r="A88" s="237" t="s">
        <v>442</v>
      </c>
      <c r="B88" s="233" t="s">
        <v>361</v>
      </c>
      <c r="C88" s="233" t="s">
        <v>449</v>
      </c>
      <c r="D88" s="233" t="s">
        <v>452</v>
      </c>
      <c r="E88" s="233" t="s">
        <v>73</v>
      </c>
      <c r="F88" s="233" t="s">
        <v>364</v>
      </c>
      <c r="G88" s="238">
        <f>G89</f>
        <v>3728.41</v>
      </c>
      <c r="H88" s="235">
        <f>H89</f>
        <v>0</v>
      </c>
      <c r="I88" s="236">
        <f t="shared" si="12"/>
        <v>0</v>
      </c>
    </row>
    <row r="89" spans="1:9" ht="46.8">
      <c r="A89" s="204" t="s">
        <v>443</v>
      </c>
      <c r="B89" s="174" t="s">
        <v>361</v>
      </c>
      <c r="C89" s="174" t="s">
        <v>449</v>
      </c>
      <c r="D89" s="174" t="s">
        <v>452</v>
      </c>
      <c r="E89" s="174" t="s">
        <v>398</v>
      </c>
      <c r="F89" s="174" t="s">
        <v>364</v>
      </c>
      <c r="G89" s="175">
        <f>G90+G92</f>
        <v>3728.41</v>
      </c>
      <c r="H89" s="213">
        <f>H90+H92</f>
        <v>0</v>
      </c>
      <c r="I89" s="177">
        <f t="shared" si="12"/>
        <v>0</v>
      </c>
    </row>
    <row r="90" spans="1:9" ht="26.4">
      <c r="A90" s="173" t="s">
        <v>399</v>
      </c>
      <c r="B90" s="174" t="s">
        <v>361</v>
      </c>
      <c r="C90" s="174" t="s">
        <v>449</v>
      </c>
      <c r="D90" s="174" t="s">
        <v>452</v>
      </c>
      <c r="E90" s="174" t="s">
        <v>400</v>
      </c>
      <c r="F90" s="174" t="s">
        <v>364</v>
      </c>
      <c r="G90" s="205">
        <f>G91</f>
        <v>1000</v>
      </c>
      <c r="H90" s="213">
        <f>H91</f>
        <v>0</v>
      </c>
      <c r="I90" s="177">
        <f t="shared" si="12"/>
        <v>0</v>
      </c>
    </row>
    <row r="91" spans="1:9" s="202" customFormat="1">
      <c r="A91" s="179" t="s">
        <v>401</v>
      </c>
      <c r="B91" s="180" t="s">
        <v>361</v>
      </c>
      <c r="C91" s="180" t="s">
        <v>449</v>
      </c>
      <c r="D91" s="180" t="s">
        <v>452</v>
      </c>
      <c r="E91" s="180" t="s">
        <v>400</v>
      </c>
      <c r="F91" s="180" t="s">
        <v>402</v>
      </c>
      <c r="G91" s="181">
        <v>1000</v>
      </c>
      <c r="H91" s="229">
        <v>0</v>
      </c>
      <c r="I91" s="183">
        <f t="shared" si="12"/>
        <v>0</v>
      </c>
    </row>
    <row r="92" spans="1:9" ht="26.4">
      <c r="A92" s="173" t="s">
        <v>403</v>
      </c>
      <c r="B92" s="174" t="s">
        <v>361</v>
      </c>
      <c r="C92" s="174" t="s">
        <v>449</v>
      </c>
      <c r="D92" s="174" t="s">
        <v>452</v>
      </c>
      <c r="E92" s="174" t="s">
        <v>404</v>
      </c>
      <c r="F92" s="174" t="s">
        <v>364</v>
      </c>
      <c r="G92" s="205">
        <f>G93+G94</f>
        <v>2728.41</v>
      </c>
      <c r="H92" s="213">
        <f>H93+H94</f>
        <v>0</v>
      </c>
      <c r="I92" s="177">
        <f t="shared" si="12"/>
        <v>0</v>
      </c>
    </row>
    <row r="93" spans="1:9" s="202" customFormat="1">
      <c r="A93" s="179" t="s">
        <v>407</v>
      </c>
      <c r="B93" s="180" t="s">
        <v>361</v>
      </c>
      <c r="C93" s="180" t="s">
        <v>449</v>
      </c>
      <c r="D93" s="180" t="s">
        <v>452</v>
      </c>
      <c r="E93" s="180" t="s">
        <v>404</v>
      </c>
      <c r="F93" s="180" t="s">
        <v>408</v>
      </c>
      <c r="G93" s="181">
        <v>1000</v>
      </c>
      <c r="H93" s="229">
        <v>0</v>
      </c>
      <c r="I93" s="183">
        <f t="shared" si="12"/>
        <v>0</v>
      </c>
    </row>
    <row r="94" spans="1:9" s="202" customFormat="1">
      <c r="A94" s="179" t="s">
        <v>415</v>
      </c>
      <c r="B94" s="180" t="s">
        <v>361</v>
      </c>
      <c r="C94" s="180" t="s">
        <v>449</v>
      </c>
      <c r="D94" s="180" t="s">
        <v>452</v>
      </c>
      <c r="E94" s="180" t="s">
        <v>404</v>
      </c>
      <c r="F94" s="180" t="s">
        <v>416</v>
      </c>
      <c r="G94" s="181">
        <v>1728.41</v>
      </c>
      <c r="H94" s="229">
        <v>0</v>
      </c>
      <c r="I94" s="183">
        <f t="shared" si="12"/>
        <v>0</v>
      </c>
    </row>
    <row r="95" spans="1:9" ht="27.6" customHeight="1">
      <c r="A95" s="239" t="s">
        <v>446</v>
      </c>
      <c r="B95" s="164" t="s">
        <v>361</v>
      </c>
      <c r="C95" s="164" t="s">
        <v>454</v>
      </c>
      <c r="D95" s="164"/>
      <c r="E95" s="164"/>
      <c r="F95" s="164"/>
      <c r="G95" s="240">
        <f t="shared" ref="G95:H97" si="13">G96</f>
        <v>220000</v>
      </c>
      <c r="H95" s="231">
        <f t="shared" si="13"/>
        <v>92437.48000000001</v>
      </c>
      <c r="I95" s="167">
        <f t="shared" si="12"/>
        <v>42.017036363636372</v>
      </c>
    </row>
    <row r="96" spans="1:9" ht="39.6">
      <c r="A96" s="168" t="s">
        <v>455</v>
      </c>
      <c r="B96" s="169" t="s">
        <v>361</v>
      </c>
      <c r="C96" s="169" t="s">
        <v>456</v>
      </c>
      <c r="D96" s="169" t="s">
        <v>363</v>
      </c>
      <c r="E96" s="169" t="s">
        <v>364</v>
      </c>
      <c r="F96" s="169" t="s">
        <v>364</v>
      </c>
      <c r="G96" s="211">
        <f t="shared" si="13"/>
        <v>220000</v>
      </c>
      <c r="H96" s="212">
        <f t="shared" si="13"/>
        <v>92437.48000000001</v>
      </c>
      <c r="I96" s="172">
        <f t="shared" si="12"/>
        <v>42.017036363636372</v>
      </c>
    </row>
    <row r="97" spans="1:9" ht="26.4">
      <c r="A97" s="179" t="s">
        <v>457</v>
      </c>
      <c r="B97" s="180" t="s">
        <v>361</v>
      </c>
      <c r="C97" s="180" t="s">
        <v>456</v>
      </c>
      <c r="D97" s="180" t="s">
        <v>363</v>
      </c>
      <c r="E97" s="180" t="s">
        <v>364</v>
      </c>
      <c r="F97" s="180" t="s">
        <v>364</v>
      </c>
      <c r="G97" s="209">
        <f t="shared" si="13"/>
        <v>220000</v>
      </c>
      <c r="H97" s="213">
        <f t="shared" si="13"/>
        <v>92437.48000000001</v>
      </c>
      <c r="I97" s="177">
        <f t="shared" si="12"/>
        <v>42.017036363636372</v>
      </c>
    </row>
    <row r="98" spans="1:9" ht="26.4">
      <c r="A98" s="173" t="s">
        <v>458</v>
      </c>
      <c r="B98" s="174" t="s">
        <v>361</v>
      </c>
      <c r="C98" s="174" t="s">
        <v>456</v>
      </c>
      <c r="D98" s="174" t="s">
        <v>363</v>
      </c>
      <c r="E98" s="174" t="s">
        <v>364</v>
      </c>
      <c r="F98" s="174" t="s">
        <v>364</v>
      </c>
      <c r="G98" s="205">
        <f>G100+G103+G107</f>
        <v>220000</v>
      </c>
      <c r="H98" s="213">
        <f>H99+H102+H106</f>
        <v>92437.48000000001</v>
      </c>
      <c r="I98" s="177">
        <f t="shared" si="12"/>
        <v>42.017036363636372</v>
      </c>
    </row>
    <row r="99" spans="1:9" ht="26.4">
      <c r="A99" s="214" t="s">
        <v>459</v>
      </c>
      <c r="B99" s="192" t="s">
        <v>361</v>
      </c>
      <c r="C99" s="192" t="s">
        <v>456</v>
      </c>
      <c r="D99" s="192" t="s">
        <v>460</v>
      </c>
      <c r="E99" s="192" t="s">
        <v>364</v>
      </c>
      <c r="F99" s="192" t="s">
        <v>364</v>
      </c>
      <c r="G99" s="207">
        <f>G100</f>
        <v>100000</v>
      </c>
      <c r="H99" s="215">
        <f>H101</f>
        <v>0</v>
      </c>
      <c r="I99" s="196">
        <f t="shared" si="12"/>
        <v>0</v>
      </c>
    </row>
    <row r="100" spans="1:9" ht="26.4">
      <c r="A100" s="173" t="s">
        <v>403</v>
      </c>
      <c r="B100" s="174" t="s">
        <v>361</v>
      </c>
      <c r="C100" s="174" t="s">
        <v>456</v>
      </c>
      <c r="D100" s="174" t="s">
        <v>460</v>
      </c>
      <c r="E100" s="174" t="s">
        <v>404</v>
      </c>
      <c r="F100" s="174" t="s">
        <v>364</v>
      </c>
      <c r="G100" s="205">
        <f>G101</f>
        <v>100000</v>
      </c>
      <c r="H100" s="213">
        <f>H101</f>
        <v>0</v>
      </c>
      <c r="I100" s="177">
        <f t="shared" si="12"/>
        <v>0</v>
      </c>
    </row>
    <row r="101" spans="1:9">
      <c r="A101" s="179" t="s">
        <v>411</v>
      </c>
      <c r="B101" s="180" t="s">
        <v>361</v>
      </c>
      <c r="C101" s="180" t="s">
        <v>456</v>
      </c>
      <c r="D101" s="180" t="s">
        <v>460</v>
      </c>
      <c r="E101" s="180" t="s">
        <v>404</v>
      </c>
      <c r="F101" s="180" t="s">
        <v>412</v>
      </c>
      <c r="G101" s="209">
        <v>100000</v>
      </c>
      <c r="H101" s="229">
        <v>0</v>
      </c>
      <c r="I101" s="183">
        <f t="shared" si="12"/>
        <v>0</v>
      </c>
    </row>
    <row r="102" spans="1:9" ht="26.4">
      <c r="A102" s="214" t="s">
        <v>461</v>
      </c>
      <c r="B102" s="192" t="s">
        <v>361</v>
      </c>
      <c r="C102" s="192" t="s">
        <v>456</v>
      </c>
      <c r="D102" s="192" t="s">
        <v>462</v>
      </c>
      <c r="E102" s="192" t="s">
        <v>364</v>
      </c>
      <c r="F102" s="192" t="s">
        <v>364</v>
      </c>
      <c r="G102" s="241">
        <f>G103</f>
        <v>90000</v>
      </c>
      <c r="H102" s="215">
        <f>H103</f>
        <v>65583.600000000006</v>
      </c>
      <c r="I102" s="196">
        <f t="shared" si="12"/>
        <v>72.870666666666679</v>
      </c>
    </row>
    <row r="103" spans="1:9" ht="26.4">
      <c r="A103" s="242" t="s">
        <v>403</v>
      </c>
      <c r="B103" s="243" t="s">
        <v>361</v>
      </c>
      <c r="C103" s="243" t="s">
        <v>456</v>
      </c>
      <c r="D103" s="243" t="s">
        <v>462</v>
      </c>
      <c r="E103" s="243" t="s">
        <v>404</v>
      </c>
      <c r="F103" s="243" t="s">
        <v>364</v>
      </c>
      <c r="G103" s="181">
        <f>G104+G105</f>
        <v>90000</v>
      </c>
      <c r="H103" s="244">
        <f>H104+H105</f>
        <v>65583.600000000006</v>
      </c>
      <c r="I103" s="245">
        <f t="shared" si="12"/>
        <v>72.870666666666679</v>
      </c>
    </row>
    <row r="104" spans="1:9">
      <c r="A104" s="179" t="s">
        <v>463</v>
      </c>
      <c r="B104" s="180" t="s">
        <v>361</v>
      </c>
      <c r="C104" s="180" t="s">
        <v>456</v>
      </c>
      <c r="D104" s="180" t="s">
        <v>462</v>
      </c>
      <c r="E104" s="180" t="s">
        <v>404</v>
      </c>
      <c r="F104" s="180" t="s">
        <v>412</v>
      </c>
      <c r="G104" s="181">
        <v>65583.600000000006</v>
      </c>
      <c r="H104" s="229">
        <v>65583.600000000006</v>
      </c>
      <c r="I104" s="177">
        <f t="shared" si="12"/>
        <v>100</v>
      </c>
    </row>
    <row r="105" spans="1:9" ht="39.6">
      <c r="A105" s="179" t="s">
        <v>464</v>
      </c>
      <c r="B105" s="180" t="s">
        <v>361</v>
      </c>
      <c r="C105" s="180" t="s">
        <v>456</v>
      </c>
      <c r="D105" s="180" t="s">
        <v>462</v>
      </c>
      <c r="E105" s="180" t="s">
        <v>404</v>
      </c>
      <c r="F105" s="180" t="s">
        <v>414</v>
      </c>
      <c r="G105" s="181">
        <v>24416.400000000001</v>
      </c>
      <c r="H105" s="229">
        <v>0</v>
      </c>
      <c r="I105" s="177">
        <f t="shared" si="12"/>
        <v>0</v>
      </c>
    </row>
    <row r="106" spans="1:9" ht="26.4">
      <c r="A106" s="214" t="s">
        <v>465</v>
      </c>
      <c r="B106" s="192" t="s">
        <v>361</v>
      </c>
      <c r="C106" s="192" t="s">
        <v>456</v>
      </c>
      <c r="D106" s="192" t="s">
        <v>466</v>
      </c>
      <c r="E106" s="192" t="s">
        <v>364</v>
      </c>
      <c r="F106" s="192" t="s">
        <v>364</v>
      </c>
      <c r="G106" s="207">
        <f>G107</f>
        <v>30000</v>
      </c>
      <c r="H106" s="215">
        <f>H107</f>
        <v>26853.88</v>
      </c>
      <c r="I106" s="196">
        <f t="shared" si="12"/>
        <v>89.512933333333336</v>
      </c>
    </row>
    <row r="107" spans="1:9" ht="26.4">
      <c r="A107" s="173" t="s">
        <v>403</v>
      </c>
      <c r="B107" s="174" t="s">
        <v>361</v>
      </c>
      <c r="C107" s="174" t="s">
        <v>456</v>
      </c>
      <c r="D107" s="174" t="s">
        <v>466</v>
      </c>
      <c r="E107" s="174" t="s">
        <v>404</v>
      </c>
      <c r="F107" s="174" t="s">
        <v>364</v>
      </c>
      <c r="G107" s="205">
        <f>G108</f>
        <v>30000</v>
      </c>
      <c r="H107" s="213">
        <f>H108</f>
        <v>26853.88</v>
      </c>
      <c r="I107" s="177">
        <f t="shared" si="12"/>
        <v>89.512933333333336</v>
      </c>
    </row>
    <row r="108" spans="1:9">
      <c r="A108" s="179" t="s">
        <v>411</v>
      </c>
      <c r="B108" s="180" t="s">
        <v>361</v>
      </c>
      <c r="C108" s="180" t="s">
        <v>456</v>
      </c>
      <c r="D108" s="180" t="s">
        <v>466</v>
      </c>
      <c r="E108" s="180" t="s">
        <v>404</v>
      </c>
      <c r="F108" s="180" t="s">
        <v>412</v>
      </c>
      <c r="G108" s="209">
        <v>30000</v>
      </c>
      <c r="H108" s="229">
        <v>26853.88</v>
      </c>
      <c r="I108" s="183">
        <f t="shared" si="12"/>
        <v>89.512933333333336</v>
      </c>
    </row>
    <row r="109" spans="1:9">
      <c r="A109" s="239" t="s">
        <v>467</v>
      </c>
      <c r="B109" s="164" t="s">
        <v>361</v>
      </c>
      <c r="C109" s="164" t="s">
        <v>468</v>
      </c>
      <c r="D109" s="164"/>
      <c r="E109" s="164"/>
      <c r="F109" s="164"/>
      <c r="G109" s="165">
        <f>G110</f>
        <v>254000</v>
      </c>
      <c r="H109" s="231">
        <f>H110</f>
        <v>77672</v>
      </c>
      <c r="I109" s="167">
        <f t="shared" si="12"/>
        <v>30.579527559055119</v>
      </c>
    </row>
    <row r="110" spans="1:9">
      <c r="A110" s="157" t="s">
        <v>469</v>
      </c>
      <c r="B110" s="158" t="s">
        <v>361</v>
      </c>
      <c r="C110" s="158" t="s">
        <v>470</v>
      </c>
      <c r="D110" s="158"/>
      <c r="E110" s="158"/>
      <c r="F110" s="158"/>
      <c r="G110" s="201">
        <f>G111</f>
        <v>254000</v>
      </c>
      <c r="H110" s="160">
        <f t="shared" ref="G110:H117" si="14">H111</f>
        <v>77672</v>
      </c>
      <c r="I110" s="161">
        <f t="shared" si="12"/>
        <v>30.579527559055119</v>
      </c>
    </row>
    <row r="111" spans="1:9" ht="26.4">
      <c r="A111" s="168" t="s">
        <v>471</v>
      </c>
      <c r="B111" s="169" t="s">
        <v>361</v>
      </c>
      <c r="C111" s="169" t="s">
        <v>470</v>
      </c>
      <c r="D111" s="169" t="s">
        <v>363</v>
      </c>
      <c r="E111" s="169" t="s">
        <v>364</v>
      </c>
      <c r="F111" s="169" t="s">
        <v>364</v>
      </c>
      <c r="G111" s="211">
        <f>G112+G119</f>
        <v>254000</v>
      </c>
      <c r="H111" s="212">
        <f>H112+H119</f>
        <v>77672</v>
      </c>
      <c r="I111" s="172">
        <f t="shared" si="12"/>
        <v>30.579527559055119</v>
      </c>
    </row>
    <row r="112" spans="1:9" ht="40.200000000000003">
      <c r="A112" s="246" t="s">
        <v>472</v>
      </c>
      <c r="B112" s="174" t="s">
        <v>361</v>
      </c>
      <c r="C112" s="174" t="s">
        <v>470</v>
      </c>
      <c r="D112" s="174" t="s">
        <v>473</v>
      </c>
      <c r="E112" s="174" t="s">
        <v>364</v>
      </c>
      <c r="F112" s="174" t="s">
        <v>364</v>
      </c>
      <c r="G112" s="205">
        <f t="shared" si="14"/>
        <v>100000</v>
      </c>
      <c r="H112" s="213">
        <f t="shared" si="14"/>
        <v>77672</v>
      </c>
      <c r="I112" s="177">
        <f t="shared" si="12"/>
        <v>77.671999999999997</v>
      </c>
    </row>
    <row r="113" spans="1:9" ht="31.2">
      <c r="A113" s="247" t="s">
        <v>474</v>
      </c>
      <c r="B113" s="248" t="s">
        <v>361</v>
      </c>
      <c r="C113" s="174" t="s">
        <v>470</v>
      </c>
      <c r="D113" s="174" t="s">
        <v>475</v>
      </c>
      <c r="E113" s="174" t="s">
        <v>364</v>
      </c>
      <c r="F113" s="174" t="s">
        <v>364</v>
      </c>
      <c r="G113" s="205">
        <f t="shared" si="14"/>
        <v>100000</v>
      </c>
      <c r="H113" s="213">
        <f t="shared" si="14"/>
        <v>77672</v>
      </c>
      <c r="I113" s="177">
        <f t="shared" si="12"/>
        <v>77.671999999999997</v>
      </c>
    </row>
    <row r="114" spans="1:9" ht="31.2">
      <c r="A114" s="204" t="s">
        <v>442</v>
      </c>
      <c r="B114" s="249" t="s">
        <v>361</v>
      </c>
      <c r="C114" s="174" t="s">
        <v>470</v>
      </c>
      <c r="D114" s="174" t="s">
        <v>475</v>
      </c>
      <c r="E114" s="174" t="s">
        <v>73</v>
      </c>
      <c r="F114" s="174" t="s">
        <v>364</v>
      </c>
      <c r="G114" s="205">
        <f t="shared" si="14"/>
        <v>100000</v>
      </c>
      <c r="H114" s="213">
        <f t="shared" si="14"/>
        <v>77672</v>
      </c>
      <c r="I114" s="177">
        <f t="shared" si="12"/>
        <v>77.671999999999997</v>
      </c>
    </row>
    <row r="115" spans="1:9" ht="46.8">
      <c r="A115" s="204" t="s">
        <v>443</v>
      </c>
      <c r="B115" s="249" t="s">
        <v>361</v>
      </c>
      <c r="C115" s="174" t="s">
        <v>470</v>
      </c>
      <c r="D115" s="174" t="s">
        <v>475</v>
      </c>
      <c r="E115" s="174" t="s">
        <v>398</v>
      </c>
      <c r="F115" s="174" t="s">
        <v>364</v>
      </c>
      <c r="G115" s="205">
        <f t="shared" si="14"/>
        <v>100000</v>
      </c>
      <c r="H115" s="213">
        <f t="shared" si="14"/>
        <v>77672</v>
      </c>
      <c r="I115" s="177">
        <f t="shared" si="12"/>
        <v>77.671999999999997</v>
      </c>
    </row>
    <row r="116" spans="1:9" ht="26.4">
      <c r="A116" s="173" t="s">
        <v>476</v>
      </c>
      <c r="B116" s="174" t="s">
        <v>361</v>
      </c>
      <c r="C116" s="174" t="s">
        <v>470</v>
      </c>
      <c r="D116" s="174" t="s">
        <v>477</v>
      </c>
      <c r="E116" s="174" t="s">
        <v>404</v>
      </c>
      <c r="F116" s="174" t="s">
        <v>364</v>
      </c>
      <c r="G116" s="205">
        <f t="shared" si="14"/>
        <v>100000</v>
      </c>
      <c r="H116" s="213">
        <f t="shared" si="14"/>
        <v>77672</v>
      </c>
      <c r="I116" s="177">
        <f t="shared" si="12"/>
        <v>77.671999999999997</v>
      </c>
    </row>
    <row r="117" spans="1:9" ht="26.4">
      <c r="A117" s="173" t="s">
        <v>403</v>
      </c>
      <c r="B117" s="174" t="s">
        <v>361</v>
      </c>
      <c r="C117" s="174" t="s">
        <v>470</v>
      </c>
      <c r="D117" s="174" t="s">
        <v>477</v>
      </c>
      <c r="E117" s="174" t="s">
        <v>404</v>
      </c>
      <c r="F117" s="174" t="s">
        <v>364</v>
      </c>
      <c r="G117" s="205">
        <f t="shared" si="14"/>
        <v>100000</v>
      </c>
      <c r="H117" s="213">
        <f t="shared" si="14"/>
        <v>77672</v>
      </c>
      <c r="I117" s="177">
        <f t="shared" si="12"/>
        <v>77.671999999999997</v>
      </c>
    </row>
    <row r="118" spans="1:9" ht="15.6">
      <c r="A118" s="179" t="s">
        <v>409</v>
      </c>
      <c r="B118" s="180" t="s">
        <v>361</v>
      </c>
      <c r="C118" s="180" t="s">
        <v>470</v>
      </c>
      <c r="D118" s="180" t="s">
        <v>477</v>
      </c>
      <c r="E118" s="180" t="s">
        <v>404</v>
      </c>
      <c r="F118" s="180" t="s">
        <v>410</v>
      </c>
      <c r="G118" s="323">
        <v>100000</v>
      </c>
      <c r="H118" s="321">
        <v>77672</v>
      </c>
      <c r="I118" s="324">
        <f t="shared" si="12"/>
        <v>77.671999999999997</v>
      </c>
    </row>
    <row r="119" spans="1:9" ht="46.8">
      <c r="A119" s="247" t="s">
        <v>589</v>
      </c>
      <c r="B119" s="248" t="s">
        <v>361</v>
      </c>
      <c r="C119" s="174" t="s">
        <v>470</v>
      </c>
      <c r="D119" s="174" t="s">
        <v>591</v>
      </c>
      <c r="E119" s="174" t="s">
        <v>364</v>
      </c>
      <c r="F119" s="174" t="s">
        <v>364</v>
      </c>
      <c r="G119" s="205">
        <f t="shared" ref="G119:G123" si="15">G120</f>
        <v>154000</v>
      </c>
      <c r="H119" s="213">
        <f t="shared" ref="H119:H123" si="16">H120</f>
        <v>0</v>
      </c>
      <c r="I119" s="177">
        <f t="shared" ref="I119:I124" si="17">H119*100/G119</f>
        <v>0</v>
      </c>
    </row>
    <row r="120" spans="1:9" ht="31.2">
      <c r="A120" s="204" t="s">
        <v>442</v>
      </c>
      <c r="B120" s="249" t="s">
        <v>361</v>
      </c>
      <c r="C120" s="174" t="s">
        <v>470</v>
      </c>
      <c r="D120" s="174" t="s">
        <v>590</v>
      </c>
      <c r="E120" s="174" t="s">
        <v>73</v>
      </c>
      <c r="F120" s="174" t="s">
        <v>364</v>
      </c>
      <c r="G120" s="205">
        <f t="shared" si="15"/>
        <v>154000</v>
      </c>
      <c r="H120" s="213">
        <f t="shared" si="16"/>
        <v>0</v>
      </c>
      <c r="I120" s="177">
        <f t="shared" si="17"/>
        <v>0</v>
      </c>
    </row>
    <row r="121" spans="1:9" ht="46.8">
      <c r="A121" s="204" t="s">
        <v>443</v>
      </c>
      <c r="B121" s="249" t="s">
        <v>361</v>
      </c>
      <c r="C121" s="174" t="s">
        <v>470</v>
      </c>
      <c r="D121" s="174" t="s">
        <v>590</v>
      </c>
      <c r="E121" s="174" t="s">
        <v>398</v>
      </c>
      <c r="F121" s="174" t="s">
        <v>364</v>
      </c>
      <c r="G121" s="205">
        <f t="shared" si="15"/>
        <v>154000</v>
      </c>
      <c r="H121" s="213">
        <f t="shared" si="16"/>
        <v>0</v>
      </c>
      <c r="I121" s="177">
        <f t="shared" si="17"/>
        <v>0</v>
      </c>
    </row>
    <row r="122" spans="1:9" ht="26.4">
      <c r="A122" s="173" t="s">
        <v>476</v>
      </c>
      <c r="B122" s="174" t="s">
        <v>361</v>
      </c>
      <c r="C122" s="174" t="s">
        <v>470</v>
      </c>
      <c r="D122" s="174" t="s">
        <v>590</v>
      </c>
      <c r="E122" s="174" t="s">
        <v>404</v>
      </c>
      <c r="F122" s="174" t="s">
        <v>364</v>
      </c>
      <c r="G122" s="205">
        <f t="shared" si="15"/>
        <v>154000</v>
      </c>
      <c r="H122" s="213">
        <f t="shared" si="16"/>
        <v>0</v>
      </c>
      <c r="I122" s="177">
        <f t="shared" si="17"/>
        <v>0</v>
      </c>
    </row>
    <row r="123" spans="1:9" ht="26.4">
      <c r="A123" s="173" t="s">
        <v>403</v>
      </c>
      <c r="B123" s="174" t="s">
        <v>361</v>
      </c>
      <c r="C123" s="174" t="s">
        <v>470</v>
      </c>
      <c r="D123" s="174" t="s">
        <v>590</v>
      </c>
      <c r="E123" s="174" t="s">
        <v>404</v>
      </c>
      <c r="F123" s="174" t="s">
        <v>364</v>
      </c>
      <c r="G123" s="205">
        <f t="shared" si="15"/>
        <v>154000</v>
      </c>
      <c r="H123" s="213">
        <f t="shared" si="16"/>
        <v>0</v>
      </c>
      <c r="I123" s="177">
        <f t="shared" si="17"/>
        <v>0</v>
      </c>
    </row>
    <row r="124" spans="1:9" ht="15.6">
      <c r="A124" s="179" t="s">
        <v>409</v>
      </c>
      <c r="B124" s="180" t="s">
        <v>361</v>
      </c>
      <c r="C124" s="180" t="s">
        <v>470</v>
      </c>
      <c r="D124" s="180" t="s">
        <v>590</v>
      </c>
      <c r="E124" s="180" t="s">
        <v>404</v>
      </c>
      <c r="F124" s="180" t="s">
        <v>410</v>
      </c>
      <c r="G124" s="323">
        <v>154000</v>
      </c>
      <c r="H124" s="321">
        <v>0</v>
      </c>
      <c r="I124" s="324">
        <f t="shared" si="17"/>
        <v>0</v>
      </c>
    </row>
    <row r="125" spans="1:9" ht="46.8">
      <c r="A125" s="250" t="s">
        <v>478</v>
      </c>
      <c r="B125" s="164" t="s">
        <v>361</v>
      </c>
      <c r="C125" s="164" t="s">
        <v>479</v>
      </c>
      <c r="D125" s="164"/>
      <c r="E125" s="164"/>
      <c r="F125" s="164"/>
      <c r="G125" s="165">
        <f>G126+G155</f>
        <v>5202689.38</v>
      </c>
      <c r="H125" s="251">
        <f>H126+H155</f>
        <v>2126244.7599999998</v>
      </c>
      <c r="I125" s="252">
        <f t="shared" si="12"/>
        <v>40.86818575357654</v>
      </c>
    </row>
    <row r="126" spans="1:9" ht="20.399999999999999">
      <c r="A126" s="253" t="s">
        <v>480</v>
      </c>
      <c r="B126" s="169" t="s">
        <v>361</v>
      </c>
      <c r="C126" s="169" t="s">
        <v>481</v>
      </c>
      <c r="D126" s="169" t="s">
        <v>363</v>
      </c>
      <c r="E126" s="169" t="s">
        <v>364</v>
      </c>
      <c r="F126" s="169" t="s">
        <v>364</v>
      </c>
      <c r="G126" s="254">
        <f>G136++G145+G150</f>
        <v>343082.52999999997</v>
      </c>
      <c r="H126" s="254">
        <f>H136++H145+H150</f>
        <v>296593.58999999997</v>
      </c>
      <c r="I126" s="172">
        <f t="shared" si="12"/>
        <v>86.449633561930412</v>
      </c>
    </row>
    <row r="127" spans="1:9" ht="39.6">
      <c r="A127" s="173" t="s">
        <v>482</v>
      </c>
      <c r="B127" s="174" t="s">
        <v>361</v>
      </c>
      <c r="C127" s="174" t="s">
        <v>481</v>
      </c>
      <c r="D127" s="174" t="s">
        <v>363</v>
      </c>
      <c r="E127" s="174" t="s">
        <v>364</v>
      </c>
      <c r="F127" s="174" t="s">
        <v>364</v>
      </c>
      <c r="G127" s="255">
        <f>G126</f>
        <v>343082.52999999997</v>
      </c>
      <c r="H127" s="255">
        <f>H126</f>
        <v>296593.58999999997</v>
      </c>
      <c r="I127" s="177">
        <v>0</v>
      </c>
    </row>
    <row r="128" spans="1:9">
      <c r="A128" s="173" t="s">
        <v>483</v>
      </c>
      <c r="B128" s="174" t="s">
        <v>361</v>
      </c>
      <c r="C128" s="174" t="s">
        <v>481</v>
      </c>
      <c r="D128" s="174" t="s">
        <v>363</v>
      </c>
      <c r="E128" s="174" t="s">
        <v>364</v>
      </c>
      <c r="F128" s="174" t="s">
        <v>364</v>
      </c>
      <c r="G128" s="205">
        <f>G127</f>
        <v>343082.52999999997</v>
      </c>
      <c r="H128" s="205">
        <f>H127</f>
        <v>296593.58999999997</v>
      </c>
      <c r="I128" s="177">
        <v>0</v>
      </c>
    </row>
    <row r="129" spans="1:9" ht="26.4" hidden="1">
      <c r="A129" s="256" t="s">
        <v>484</v>
      </c>
      <c r="B129" s="187" t="s">
        <v>361</v>
      </c>
      <c r="C129" s="187" t="s">
        <v>481</v>
      </c>
      <c r="D129" s="187" t="s">
        <v>485</v>
      </c>
      <c r="E129" s="187" t="s">
        <v>364</v>
      </c>
      <c r="F129" s="187" t="s">
        <v>364</v>
      </c>
      <c r="G129" s="257">
        <f>G132</f>
        <v>0</v>
      </c>
      <c r="H129" s="189">
        <f>H130</f>
        <v>0</v>
      </c>
      <c r="I129" s="190" t="e">
        <f t="shared" si="12"/>
        <v>#DIV/0!</v>
      </c>
    </row>
    <row r="130" spans="1:9" ht="31.2" hidden="1">
      <c r="A130" s="203" t="s">
        <v>442</v>
      </c>
      <c r="B130" s="206" t="s">
        <v>361</v>
      </c>
      <c r="C130" s="206" t="s">
        <v>481</v>
      </c>
      <c r="D130" s="206" t="s">
        <v>485</v>
      </c>
      <c r="E130" s="206" t="s">
        <v>73</v>
      </c>
      <c r="F130" s="206" t="s">
        <v>364</v>
      </c>
      <c r="G130" s="258">
        <f>G131</f>
        <v>0</v>
      </c>
      <c r="H130" s="259">
        <f>H131</f>
        <v>0</v>
      </c>
      <c r="I130" s="260" t="e">
        <f t="shared" si="12"/>
        <v>#DIV/0!</v>
      </c>
    </row>
    <row r="131" spans="1:9" ht="46.8" hidden="1">
      <c r="A131" s="204" t="s">
        <v>443</v>
      </c>
      <c r="B131" s="174" t="s">
        <v>361</v>
      </c>
      <c r="C131" s="174" t="s">
        <v>481</v>
      </c>
      <c r="D131" s="174" t="s">
        <v>485</v>
      </c>
      <c r="E131" s="174" t="s">
        <v>398</v>
      </c>
      <c r="F131" s="174" t="s">
        <v>364</v>
      </c>
      <c r="G131" s="205">
        <f>G132</f>
        <v>0</v>
      </c>
      <c r="H131" s="176">
        <f>H132</f>
        <v>0</v>
      </c>
      <c r="I131" s="177" t="e">
        <f t="shared" si="12"/>
        <v>#DIV/0!</v>
      </c>
    </row>
    <row r="132" spans="1:9" ht="26.4" hidden="1">
      <c r="A132" s="173" t="s">
        <v>403</v>
      </c>
      <c r="B132" s="174" t="s">
        <v>361</v>
      </c>
      <c r="C132" s="174" t="s">
        <v>481</v>
      </c>
      <c r="D132" s="174" t="s">
        <v>485</v>
      </c>
      <c r="E132" s="174" t="s">
        <v>404</v>
      </c>
      <c r="F132" s="174" t="s">
        <v>364</v>
      </c>
      <c r="G132" s="205">
        <f>G133+G134+G135</f>
        <v>0</v>
      </c>
      <c r="H132" s="176">
        <f>SUM(H133:H135)</f>
        <v>0</v>
      </c>
      <c r="I132" s="177" t="e">
        <f t="shared" si="12"/>
        <v>#DIV/0!</v>
      </c>
    </row>
    <row r="133" spans="1:9" s="202" customFormat="1" hidden="1">
      <c r="A133" s="179" t="s">
        <v>409</v>
      </c>
      <c r="B133" s="180" t="s">
        <v>361</v>
      </c>
      <c r="C133" s="180" t="s">
        <v>481</v>
      </c>
      <c r="D133" s="180" t="s">
        <v>485</v>
      </c>
      <c r="E133" s="180" t="s">
        <v>404</v>
      </c>
      <c r="F133" s="180" t="s">
        <v>410</v>
      </c>
      <c r="G133" s="181">
        <v>0</v>
      </c>
      <c r="H133" s="182">
        <v>0</v>
      </c>
      <c r="I133" s="183" t="e">
        <f t="shared" si="12"/>
        <v>#DIV/0!</v>
      </c>
    </row>
    <row r="134" spans="1:9" s="202" customFormat="1" hidden="1">
      <c r="A134" s="179" t="s">
        <v>486</v>
      </c>
      <c r="B134" s="180" t="s">
        <v>361</v>
      </c>
      <c r="C134" s="180" t="s">
        <v>481</v>
      </c>
      <c r="D134" s="180" t="s">
        <v>485</v>
      </c>
      <c r="E134" s="180" t="s">
        <v>404</v>
      </c>
      <c r="F134" s="180" t="s">
        <v>410</v>
      </c>
      <c r="G134" s="181">
        <v>0</v>
      </c>
      <c r="H134" s="182">
        <v>0</v>
      </c>
      <c r="I134" s="183" t="e">
        <f t="shared" si="12"/>
        <v>#DIV/0!</v>
      </c>
    </row>
    <row r="135" spans="1:9" s="202" customFormat="1" hidden="1">
      <c r="A135" s="179" t="s">
        <v>487</v>
      </c>
      <c r="B135" s="180" t="s">
        <v>361</v>
      </c>
      <c r="C135" s="180" t="s">
        <v>481</v>
      </c>
      <c r="D135" s="180" t="s">
        <v>485</v>
      </c>
      <c r="E135" s="180" t="s">
        <v>404</v>
      </c>
      <c r="F135" s="180" t="s">
        <v>410</v>
      </c>
      <c r="G135" s="181">
        <v>0</v>
      </c>
      <c r="H135" s="182">
        <v>0</v>
      </c>
      <c r="I135" s="183" t="e">
        <f t="shared" si="12"/>
        <v>#DIV/0!</v>
      </c>
    </row>
    <row r="136" spans="1:9" ht="26.4">
      <c r="A136" s="256" t="s">
        <v>488</v>
      </c>
      <c r="B136" s="187" t="s">
        <v>361</v>
      </c>
      <c r="C136" s="187" t="s">
        <v>481</v>
      </c>
      <c r="D136" s="187" t="s">
        <v>489</v>
      </c>
      <c r="E136" s="187" t="s">
        <v>364</v>
      </c>
      <c r="F136" s="187" t="s">
        <v>364</v>
      </c>
      <c r="G136" s="257">
        <f t="shared" ref="G136:H139" si="18">G137</f>
        <v>168471.05</v>
      </c>
      <c r="H136" s="189">
        <f t="shared" si="18"/>
        <v>168471.05</v>
      </c>
      <c r="I136" s="190">
        <f t="shared" si="12"/>
        <v>100</v>
      </c>
    </row>
    <row r="137" spans="1:9" ht="31.2">
      <c r="A137" s="203" t="s">
        <v>442</v>
      </c>
      <c r="B137" s="206" t="s">
        <v>361</v>
      </c>
      <c r="C137" s="206" t="s">
        <v>481</v>
      </c>
      <c r="D137" s="206" t="s">
        <v>490</v>
      </c>
      <c r="E137" s="206" t="s">
        <v>73</v>
      </c>
      <c r="F137" s="206" t="s">
        <v>364</v>
      </c>
      <c r="G137" s="261">
        <f t="shared" si="18"/>
        <v>168471.05</v>
      </c>
      <c r="H137" s="259">
        <f t="shared" si="18"/>
        <v>168471.05</v>
      </c>
      <c r="I137" s="260">
        <f t="shared" si="12"/>
        <v>100</v>
      </c>
    </row>
    <row r="138" spans="1:9" ht="46.8">
      <c r="A138" s="204" t="s">
        <v>443</v>
      </c>
      <c r="B138" s="174" t="s">
        <v>361</v>
      </c>
      <c r="C138" s="174" t="s">
        <v>481</v>
      </c>
      <c r="D138" s="174" t="s">
        <v>491</v>
      </c>
      <c r="E138" s="174" t="s">
        <v>398</v>
      </c>
      <c r="F138" s="174" t="s">
        <v>364</v>
      </c>
      <c r="G138" s="255">
        <f t="shared" si="18"/>
        <v>168471.05</v>
      </c>
      <c r="H138" s="176">
        <f t="shared" si="18"/>
        <v>168471.05</v>
      </c>
      <c r="I138" s="177">
        <f t="shared" si="12"/>
        <v>100</v>
      </c>
    </row>
    <row r="139" spans="1:9" ht="26.4">
      <c r="A139" s="173" t="s">
        <v>403</v>
      </c>
      <c r="B139" s="174" t="s">
        <v>361</v>
      </c>
      <c r="C139" s="174" t="s">
        <v>481</v>
      </c>
      <c r="D139" s="174" t="s">
        <v>491</v>
      </c>
      <c r="E139" s="174" t="s">
        <v>404</v>
      </c>
      <c r="F139" s="174" t="s">
        <v>364</v>
      </c>
      <c r="G139" s="255">
        <f t="shared" si="18"/>
        <v>168471.05</v>
      </c>
      <c r="H139" s="176">
        <f t="shared" si="18"/>
        <v>168471.05</v>
      </c>
      <c r="I139" s="177">
        <f t="shared" si="12"/>
        <v>100</v>
      </c>
    </row>
    <row r="140" spans="1:9" s="202" customFormat="1">
      <c r="A140" s="179" t="s">
        <v>409</v>
      </c>
      <c r="B140" s="180" t="s">
        <v>361</v>
      </c>
      <c r="C140" s="180" t="s">
        <v>481</v>
      </c>
      <c r="D140" s="180" t="s">
        <v>491</v>
      </c>
      <c r="E140" s="180" t="s">
        <v>404</v>
      </c>
      <c r="F140" s="180" t="s">
        <v>410</v>
      </c>
      <c r="G140" s="262">
        <v>168471.05</v>
      </c>
      <c r="H140" s="182">
        <v>168471.05</v>
      </c>
      <c r="I140" s="183">
        <f t="shared" si="12"/>
        <v>100</v>
      </c>
    </row>
    <row r="141" spans="1:9" hidden="1">
      <c r="A141" s="256" t="s">
        <v>492</v>
      </c>
      <c r="B141" s="187" t="s">
        <v>361</v>
      </c>
      <c r="C141" s="187" t="s">
        <v>481</v>
      </c>
      <c r="D141" s="187" t="s">
        <v>493</v>
      </c>
      <c r="E141" s="187" t="s">
        <v>364</v>
      </c>
      <c r="F141" s="187" t="s">
        <v>364</v>
      </c>
      <c r="G141" s="263">
        <v>0</v>
      </c>
      <c r="H141" s="264">
        <f>H142</f>
        <v>0</v>
      </c>
      <c r="I141" s="260">
        <v>0</v>
      </c>
    </row>
    <row r="142" spans="1:9" ht="52.8" hidden="1">
      <c r="A142" s="173" t="s">
        <v>494</v>
      </c>
      <c r="B142" s="174" t="s">
        <v>361</v>
      </c>
      <c r="C142" s="174" t="s">
        <v>481</v>
      </c>
      <c r="D142" s="174" t="s">
        <v>493</v>
      </c>
      <c r="E142" s="174" t="s">
        <v>495</v>
      </c>
      <c r="F142" s="174" t="s">
        <v>364</v>
      </c>
      <c r="G142" s="255">
        <v>0</v>
      </c>
      <c r="H142" s="213">
        <f>H143</f>
        <v>0</v>
      </c>
      <c r="I142" s="177">
        <v>0</v>
      </c>
    </row>
    <row r="143" spans="1:9" ht="52.8" hidden="1">
      <c r="A143" s="173" t="s">
        <v>496</v>
      </c>
      <c r="B143" s="174" t="s">
        <v>361</v>
      </c>
      <c r="C143" s="174" t="s">
        <v>481</v>
      </c>
      <c r="D143" s="174" t="s">
        <v>493</v>
      </c>
      <c r="E143" s="174" t="s">
        <v>497</v>
      </c>
      <c r="F143" s="174" t="s">
        <v>364</v>
      </c>
      <c r="G143" s="255">
        <v>0</v>
      </c>
      <c r="H143" s="213">
        <f>H144</f>
        <v>0</v>
      </c>
      <c r="I143" s="177">
        <v>0</v>
      </c>
    </row>
    <row r="144" spans="1:9" s="202" customFormat="1" ht="26.4" hidden="1">
      <c r="A144" s="179" t="s">
        <v>498</v>
      </c>
      <c r="B144" s="180" t="s">
        <v>361</v>
      </c>
      <c r="C144" s="180" t="s">
        <v>481</v>
      </c>
      <c r="D144" s="180" t="s">
        <v>493</v>
      </c>
      <c r="E144" s="180" t="s">
        <v>497</v>
      </c>
      <c r="F144" s="180" t="s">
        <v>400</v>
      </c>
      <c r="G144" s="262">
        <v>0</v>
      </c>
      <c r="H144" s="229">
        <v>0</v>
      </c>
      <c r="I144" s="183">
        <v>0</v>
      </c>
    </row>
    <row r="145" spans="1:9" ht="26.4">
      <c r="A145" s="265" t="s">
        <v>499</v>
      </c>
      <c r="B145" s="266" t="s">
        <v>361</v>
      </c>
      <c r="C145" s="266" t="s">
        <v>481</v>
      </c>
      <c r="D145" s="266" t="s">
        <v>500</v>
      </c>
      <c r="E145" s="266" t="s">
        <v>364</v>
      </c>
      <c r="F145" s="266" t="s">
        <v>364</v>
      </c>
      <c r="G145" s="267">
        <f t="shared" ref="G145:H148" si="19">G146</f>
        <v>75000</v>
      </c>
      <c r="H145" s="268">
        <f t="shared" si="19"/>
        <v>52000</v>
      </c>
      <c r="I145" s="269">
        <f t="shared" si="12"/>
        <v>69.333333333333329</v>
      </c>
    </row>
    <row r="146" spans="1:9" ht="52.8">
      <c r="A146" s="191" t="s">
        <v>501</v>
      </c>
      <c r="B146" s="206" t="s">
        <v>361</v>
      </c>
      <c r="C146" s="206" t="s">
        <v>481</v>
      </c>
      <c r="D146" s="206" t="s">
        <v>500</v>
      </c>
      <c r="E146" s="206" t="s">
        <v>418</v>
      </c>
      <c r="F146" s="206" t="s">
        <v>364</v>
      </c>
      <c r="G146" s="261">
        <f t="shared" si="19"/>
        <v>75000</v>
      </c>
      <c r="H146" s="270">
        <f t="shared" si="19"/>
        <v>52000</v>
      </c>
      <c r="I146" s="260">
        <f t="shared" si="12"/>
        <v>69.333333333333329</v>
      </c>
    </row>
    <row r="147" spans="1:9" ht="26.4">
      <c r="A147" s="173" t="s">
        <v>498</v>
      </c>
      <c r="B147" s="174" t="s">
        <v>361</v>
      </c>
      <c r="C147" s="174" t="s">
        <v>481</v>
      </c>
      <c r="D147" s="174" t="s">
        <v>500</v>
      </c>
      <c r="E147" s="174" t="s">
        <v>495</v>
      </c>
      <c r="F147" s="174" t="s">
        <v>364</v>
      </c>
      <c r="G147" s="271">
        <f t="shared" si="19"/>
        <v>75000</v>
      </c>
      <c r="H147" s="213">
        <f t="shared" si="19"/>
        <v>52000</v>
      </c>
      <c r="I147" s="177">
        <f t="shared" si="12"/>
        <v>69.333333333333329</v>
      </c>
    </row>
    <row r="148" spans="1:9" ht="52.8">
      <c r="A148" s="173" t="s">
        <v>502</v>
      </c>
      <c r="B148" s="174" t="s">
        <v>361</v>
      </c>
      <c r="C148" s="174" t="s">
        <v>481</v>
      </c>
      <c r="D148" s="174" t="s">
        <v>500</v>
      </c>
      <c r="E148" s="174" t="s">
        <v>497</v>
      </c>
      <c r="F148" s="174" t="s">
        <v>364</v>
      </c>
      <c r="G148" s="255">
        <f t="shared" si="19"/>
        <v>75000</v>
      </c>
      <c r="H148" s="213">
        <f t="shared" si="19"/>
        <v>52000</v>
      </c>
      <c r="I148" s="177">
        <f t="shared" si="12"/>
        <v>69.333333333333329</v>
      </c>
    </row>
    <row r="149" spans="1:9" s="202" customFormat="1" ht="26.4">
      <c r="A149" s="179" t="s">
        <v>498</v>
      </c>
      <c r="B149" s="180" t="s">
        <v>361</v>
      </c>
      <c r="C149" s="180" t="s">
        <v>481</v>
      </c>
      <c r="D149" s="180" t="s">
        <v>500</v>
      </c>
      <c r="E149" s="180" t="s">
        <v>497</v>
      </c>
      <c r="F149" s="180" t="s">
        <v>400</v>
      </c>
      <c r="G149" s="262">
        <v>75000</v>
      </c>
      <c r="H149" s="229">
        <v>52000</v>
      </c>
      <c r="I149" s="183">
        <f t="shared" si="12"/>
        <v>69.333333333333329</v>
      </c>
    </row>
    <row r="150" spans="1:9">
      <c r="A150" s="265" t="s">
        <v>503</v>
      </c>
      <c r="B150" s="266" t="s">
        <v>361</v>
      </c>
      <c r="C150" s="266" t="s">
        <v>481</v>
      </c>
      <c r="D150" s="266" t="s">
        <v>504</v>
      </c>
      <c r="E150" s="266" t="s">
        <v>364</v>
      </c>
      <c r="F150" s="266" t="s">
        <v>364</v>
      </c>
      <c r="G150" s="272">
        <f>G153</f>
        <v>99611.48</v>
      </c>
      <c r="H150" s="273">
        <f>H151</f>
        <v>76122.539999999994</v>
      </c>
      <c r="I150" s="269">
        <f t="shared" ref="I150:I213" si="20">H150*100/G150</f>
        <v>76.419444827042014</v>
      </c>
    </row>
    <row r="151" spans="1:9" ht="31.2">
      <c r="A151" s="274" t="s">
        <v>442</v>
      </c>
      <c r="B151" s="192" t="s">
        <v>361</v>
      </c>
      <c r="C151" s="192" t="s">
        <v>481</v>
      </c>
      <c r="D151" s="192" t="s">
        <v>504</v>
      </c>
      <c r="E151" s="192" t="s">
        <v>73</v>
      </c>
      <c r="F151" s="192" t="s">
        <v>364</v>
      </c>
      <c r="G151" s="207">
        <f>G152</f>
        <v>99611.48</v>
      </c>
      <c r="H151" s="195">
        <f>H152</f>
        <v>76122.539999999994</v>
      </c>
      <c r="I151" s="196">
        <f t="shared" si="20"/>
        <v>76.419444827042014</v>
      </c>
    </row>
    <row r="152" spans="1:9" s="277" customFormat="1" ht="46.8">
      <c r="A152" s="275" t="s">
        <v>443</v>
      </c>
      <c r="B152" s="243" t="s">
        <v>361</v>
      </c>
      <c r="C152" s="243" t="s">
        <v>481</v>
      </c>
      <c r="D152" s="243" t="s">
        <v>504</v>
      </c>
      <c r="E152" s="243" t="s">
        <v>398</v>
      </c>
      <c r="F152" s="243" t="s">
        <v>364</v>
      </c>
      <c r="G152" s="205">
        <f>G153</f>
        <v>99611.48</v>
      </c>
      <c r="H152" s="276">
        <f>H153</f>
        <v>76122.539999999994</v>
      </c>
      <c r="I152" s="245">
        <f t="shared" si="20"/>
        <v>76.419444827042014</v>
      </c>
    </row>
    <row r="153" spans="1:9" ht="26.4">
      <c r="A153" s="173" t="s">
        <v>403</v>
      </c>
      <c r="B153" s="174" t="s">
        <v>361</v>
      </c>
      <c r="C153" s="174" t="s">
        <v>481</v>
      </c>
      <c r="D153" s="174" t="s">
        <v>504</v>
      </c>
      <c r="E153" s="174" t="s">
        <v>404</v>
      </c>
      <c r="F153" s="174" t="s">
        <v>364</v>
      </c>
      <c r="G153" s="205">
        <f>G154</f>
        <v>99611.48</v>
      </c>
      <c r="H153" s="176">
        <f>H154</f>
        <v>76122.539999999994</v>
      </c>
      <c r="I153" s="177">
        <f t="shared" si="20"/>
        <v>76.419444827042014</v>
      </c>
    </row>
    <row r="154" spans="1:9">
      <c r="A154" s="179" t="s">
        <v>407</v>
      </c>
      <c r="B154" s="180" t="s">
        <v>361</v>
      </c>
      <c r="C154" s="180" t="s">
        <v>481</v>
      </c>
      <c r="D154" s="180" t="s">
        <v>504</v>
      </c>
      <c r="E154" s="180" t="s">
        <v>404</v>
      </c>
      <c r="F154" s="180" t="s">
        <v>408</v>
      </c>
      <c r="G154" s="181">
        <v>99611.48</v>
      </c>
      <c r="H154" s="182">
        <v>76122.539999999994</v>
      </c>
      <c r="I154" s="183">
        <f t="shared" si="20"/>
        <v>76.419444827042014</v>
      </c>
    </row>
    <row r="155" spans="1:9" ht="20.399999999999999">
      <c r="A155" s="278" t="s">
        <v>505</v>
      </c>
      <c r="B155" s="279" t="s">
        <v>361</v>
      </c>
      <c r="C155" s="279" t="s">
        <v>506</v>
      </c>
      <c r="D155" s="279"/>
      <c r="E155" s="280"/>
      <c r="F155" s="280"/>
      <c r="G155" s="281">
        <f>G156</f>
        <v>4859606.8499999996</v>
      </c>
      <c r="H155" s="282">
        <f>H158+H163+H169+H178+H184+H191+H197+H202+H208+H213</f>
        <v>1829651.17</v>
      </c>
      <c r="I155" s="283">
        <f t="shared" si="20"/>
        <v>37.650189130011618</v>
      </c>
    </row>
    <row r="156" spans="1:9" ht="26.4">
      <c r="A156" s="173" t="s">
        <v>507</v>
      </c>
      <c r="B156" s="174" t="s">
        <v>361</v>
      </c>
      <c r="C156" s="174" t="s">
        <v>506</v>
      </c>
      <c r="D156" s="174" t="s">
        <v>363</v>
      </c>
      <c r="E156" s="174" t="s">
        <v>364</v>
      </c>
      <c r="F156" s="174" t="s">
        <v>364</v>
      </c>
      <c r="G156" s="255">
        <f>G157</f>
        <v>4859606.8499999996</v>
      </c>
      <c r="H156" s="176">
        <f>H157</f>
        <v>1829651.17</v>
      </c>
      <c r="I156" s="177">
        <f t="shared" si="20"/>
        <v>37.650189130011618</v>
      </c>
    </row>
    <row r="157" spans="1:9" ht="39.6">
      <c r="A157" s="173" t="s">
        <v>508</v>
      </c>
      <c r="B157" s="174" t="s">
        <v>361</v>
      </c>
      <c r="C157" s="174" t="s">
        <v>506</v>
      </c>
      <c r="D157" s="174" t="s">
        <v>363</v>
      </c>
      <c r="E157" s="174" t="s">
        <v>364</v>
      </c>
      <c r="F157" s="174" t="s">
        <v>364</v>
      </c>
      <c r="G157" s="255">
        <f>G158+G163+G169+G178+G184+G197+G202+G191+G208+G213</f>
        <v>4859606.8499999996</v>
      </c>
      <c r="H157" s="176">
        <f>H158+H163+H169+H178+H184+H191+H197+H202+H208+H213</f>
        <v>1829651.17</v>
      </c>
      <c r="I157" s="177">
        <f t="shared" si="20"/>
        <v>37.650189130011618</v>
      </c>
    </row>
    <row r="158" spans="1:9" ht="26.4">
      <c r="A158" s="256" t="s">
        <v>509</v>
      </c>
      <c r="B158" s="187" t="s">
        <v>361</v>
      </c>
      <c r="C158" s="187" t="s">
        <v>506</v>
      </c>
      <c r="D158" s="187" t="s">
        <v>510</v>
      </c>
      <c r="E158" s="187" t="s">
        <v>364</v>
      </c>
      <c r="F158" s="187" t="s">
        <v>364</v>
      </c>
      <c r="G158" s="257">
        <f t="shared" ref="G158:H161" si="21">G159</f>
        <v>300000</v>
      </c>
      <c r="H158" s="264">
        <f t="shared" si="21"/>
        <v>179793.21</v>
      </c>
      <c r="I158" s="190">
        <f t="shared" si="20"/>
        <v>59.931069999999998</v>
      </c>
    </row>
    <row r="159" spans="1:9" ht="31.2">
      <c r="A159" s="204" t="s">
        <v>442</v>
      </c>
      <c r="B159" s="174" t="s">
        <v>361</v>
      </c>
      <c r="C159" s="174" t="s">
        <v>506</v>
      </c>
      <c r="D159" s="174" t="s">
        <v>510</v>
      </c>
      <c r="E159" s="174" t="s">
        <v>73</v>
      </c>
      <c r="F159" s="174" t="s">
        <v>364</v>
      </c>
      <c r="G159" s="205">
        <f t="shared" si="21"/>
        <v>300000</v>
      </c>
      <c r="H159" s="213">
        <f t="shared" si="21"/>
        <v>179793.21</v>
      </c>
      <c r="I159" s="177">
        <f t="shared" si="20"/>
        <v>59.931069999999998</v>
      </c>
    </row>
    <row r="160" spans="1:9" ht="46.8">
      <c r="A160" s="204" t="s">
        <v>443</v>
      </c>
      <c r="B160" s="174" t="s">
        <v>361</v>
      </c>
      <c r="C160" s="174" t="s">
        <v>506</v>
      </c>
      <c r="D160" s="174" t="s">
        <v>510</v>
      </c>
      <c r="E160" s="174" t="s">
        <v>398</v>
      </c>
      <c r="F160" s="174" t="s">
        <v>364</v>
      </c>
      <c r="G160" s="205">
        <f t="shared" si="21"/>
        <v>300000</v>
      </c>
      <c r="H160" s="213">
        <f t="shared" si="21"/>
        <v>179793.21</v>
      </c>
      <c r="I160" s="177">
        <f t="shared" si="20"/>
        <v>59.931069999999998</v>
      </c>
    </row>
    <row r="161" spans="1:9" ht="26.4">
      <c r="A161" s="173" t="s">
        <v>403</v>
      </c>
      <c r="B161" s="174" t="s">
        <v>361</v>
      </c>
      <c r="C161" s="174" t="s">
        <v>506</v>
      </c>
      <c r="D161" s="174" t="s">
        <v>510</v>
      </c>
      <c r="E161" s="174" t="s">
        <v>404</v>
      </c>
      <c r="F161" s="174" t="s">
        <v>364</v>
      </c>
      <c r="G161" s="205">
        <f t="shared" si="21"/>
        <v>300000</v>
      </c>
      <c r="H161" s="213">
        <f t="shared" si="21"/>
        <v>179793.21</v>
      </c>
      <c r="I161" s="177">
        <f t="shared" si="20"/>
        <v>59.931069999999998</v>
      </c>
    </row>
    <row r="162" spans="1:9" s="202" customFormat="1">
      <c r="A162" s="179" t="s">
        <v>407</v>
      </c>
      <c r="B162" s="180" t="s">
        <v>361</v>
      </c>
      <c r="C162" s="180" t="s">
        <v>506</v>
      </c>
      <c r="D162" s="180" t="s">
        <v>510</v>
      </c>
      <c r="E162" s="180" t="s">
        <v>404</v>
      </c>
      <c r="F162" s="180" t="s">
        <v>408</v>
      </c>
      <c r="G162" s="209">
        <v>300000</v>
      </c>
      <c r="H162" s="229">
        <v>179793.21</v>
      </c>
      <c r="I162" s="183">
        <f t="shared" si="20"/>
        <v>59.931069999999998</v>
      </c>
    </row>
    <row r="163" spans="1:9">
      <c r="A163" s="256" t="s">
        <v>511</v>
      </c>
      <c r="B163" s="187" t="s">
        <v>361</v>
      </c>
      <c r="C163" s="187" t="s">
        <v>506</v>
      </c>
      <c r="D163" s="187" t="s">
        <v>512</v>
      </c>
      <c r="E163" s="187" t="s">
        <v>364</v>
      </c>
      <c r="F163" s="187" t="s">
        <v>364</v>
      </c>
      <c r="G163" s="257">
        <f>G166</f>
        <v>80031.55</v>
      </c>
      <c r="H163" s="189">
        <f>H164</f>
        <v>15760.4</v>
      </c>
      <c r="I163" s="190">
        <f t="shared" si="20"/>
        <v>19.692733678155676</v>
      </c>
    </row>
    <row r="164" spans="1:9" ht="31.2">
      <c r="A164" s="204" t="s">
        <v>442</v>
      </c>
      <c r="B164" s="174" t="s">
        <v>361</v>
      </c>
      <c r="C164" s="174" t="s">
        <v>506</v>
      </c>
      <c r="D164" s="174" t="s">
        <v>512</v>
      </c>
      <c r="E164" s="174" t="s">
        <v>73</v>
      </c>
      <c r="F164" s="174" t="s">
        <v>364</v>
      </c>
      <c r="G164" s="205">
        <f>G165</f>
        <v>80031.55</v>
      </c>
      <c r="H164" s="213">
        <f>H165</f>
        <v>15760.4</v>
      </c>
      <c r="I164" s="177">
        <f t="shared" si="20"/>
        <v>19.692733678155676</v>
      </c>
    </row>
    <row r="165" spans="1:9" ht="46.8">
      <c r="A165" s="204" t="s">
        <v>443</v>
      </c>
      <c r="B165" s="174" t="s">
        <v>361</v>
      </c>
      <c r="C165" s="174" t="s">
        <v>506</v>
      </c>
      <c r="D165" s="174" t="s">
        <v>512</v>
      </c>
      <c r="E165" s="174" t="s">
        <v>398</v>
      </c>
      <c r="F165" s="174" t="s">
        <v>364</v>
      </c>
      <c r="G165" s="205">
        <f>G166</f>
        <v>80031.55</v>
      </c>
      <c r="H165" s="213">
        <f>H166</f>
        <v>15760.4</v>
      </c>
      <c r="I165" s="177">
        <f t="shared" si="20"/>
        <v>19.692733678155676</v>
      </c>
    </row>
    <row r="166" spans="1:9" ht="26.4">
      <c r="A166" s="173" t="s">
        <v>403</v>
      </c>
      <c r="B166" s="174" t="s">
        <v>361</v>
      </c>
      <c r="C166" s="174" t="s">
        <v>506</v>
      </c>
      <c r="D166" s="174" t="s">
        <v>512</v>
      </c>
      <c r="E166" s="174" t="s">
        <v>404</v>
      </c>
      <c r="F166" s="174" t="s">
        <v>364</v>
      </c>
      <c r="G166" s="205">
        <f>G167+G168</f>
        <v>80031.55</v>
      </c>
      <c r="H166" s="213">
        <f>H167+H168</f>
        <v>15760.4</v>
      </c>
      <c r="I166" s="177">
        <f t="shared" si="20"/>
        <v>19.692733678155676</v>
      </c>
    </row>
    <row r="167" spans="1:9" s="202" customFormat="1">
      <c r="A167" s="179" t="s">
        <v>409</v>
      </c>
      <c r="B167" s="180" t="s">
        <v>361</v>
      </c>
      <c r="C167" s="180" t="s">
        <v>506</v>
      </c>
      <c r="D167" s="180" t="s">
        <v>512</v>
      </c>
      <c r="E167" s="180" t="s">
        <v>404</v>
      </c>
      <c r="F167" s="180" t="s">
        <v>410</v>
      </c>
      <c r="G167" s="209">
        <v>50031.55</v>
      </c>
      <c r="H167" s="229">
        <v>15760.4</v>
      </c>
      <c r="I167" s="183">
        <f t="shared" si="20"/>
        <v>31.500922917638967</v>
      </c>
    </row>
    <row r="168" spans="1:9" s="202" customFormat="1">
      <c r="A168" s="179" t="s">
        <v>415</v>
      </c>
      <c r="B168" s="180" t="s">
        <v>361</v>
      </c>
      <c r="C168" s="180" t="s">
        <v>506</v>
      </c>
      <c r="D168" s="180" t="s">
        <v>512</v>
      </c>
      <c r="E168" s="180" t="s">
        <v>404</v>
      </c>
      <c r="F168" s="180" t="s">
        <v>416</v>
      </c>
      <c r="G168" s="209">
        <v>30000</v>
      </c>
      <c r="H168" s="229">
        <v>0</v>
      </c>
      <c r="I168" s="183">
        <v>0</v>
      </c>
    </row>
    <row r="169" spans="1:9" ht="26.4">
      <c r="A169" s="256" t="s">
        <v>513</v>
      </c>
      <c r="B169" s="187" t="s">
        <v>361</v>
      </c>
      <c r="C169" s="187" t="s">
        <v>506</v>
      </c>
      <c r="D169" s="187" t="s">
        <v>514</v>
      </c>
      <c r="E169" s="187" t="s">
        <v>364</v>
      </c>
      <c r="F169" s="187" t="s">
        <v>364</v>
      </c>
      <c r="G169" s="257">
        <f>G172</f>
        <v>751000</v>
      </c>
      <c r="H169" s="264">
        <f>H170</f>
        <v>494548.08</v>
      </c>
      <c r="I169" s="190">
        <f t="shared" si="20"/>
        <v>65.851941411451392</v>
      </c>
    </row>
    <row r="170" spans="1:9" ht="31.2">
      <c r="A170" s="204" t="s">
        <v>442</v>
      </c>
      <c r="B170" s="174" t="s">
        <v>361</v>
      </c>
      <c r="C170" s="174" t="s">
        <v>506</v>
      </c>
      <c r="D170" s="174" t="s">
        <v>514</v>
      </c>
      <c r="E170" s="174" t="s">
        <v>73</v>
      </c>
      <c r="F170" s="174" t="s">
        <v>364</v>
      </c>
      <c r="G170" s="205">
        <f>G171</f>
        <v>751000</v>
      </c>
      <c r="H170" s="213">
        <f>H171</f>
        <v>494548.08</v>
      </c>
      <c r="I170" s="177">
        <f t="shared" si="20"/>
        <v>65.851941411451392</v>
      </c>
    </row>
    <row r="171" spans="1:9" ht="46.8">
      <c r="A171" s="204" t="s">
        <v>443</v>
      </c>
      <c r="B171" s="174" t="s">
        <v>361</v>
      </c>
      <c r="C171" s="174" t="s">
        <v>506</v>
      </c>
      <c r="D171" s="174" t="s">
        <v>514</v>
      </c>
      <c r="E171" s="174" t="s">
        <v>398</v>
      </c>
      <c r="F171" s="174" t="s">
        <v>364</v>
      </c>
      <c r="G171" s="205">
        <f>G172</f>
        <v>751000</v>
      </c>
      <c r="H171" s="213">
        <f>H172</f>
        <v>494548.08</v>
      </c>
      <c r="I171" s="177">
        <f t="shared" si="20"/>
        <v>65.851941411451392</v>
      </c>
    </row>
    <row r="172" spans="1:9" ht="26.4">
      <c r="A172" s="173" t="s">
        <v>403</v>
      </c>
      <c r="B172" s="174" t="s">
        <v>361</v>
      </c>
      <c r="C172" s="174" t="s">
        <v>506</v>
      </c>
      <c r="D172" s="174" t="s">
        <v>514</v>
      </c>
      <c r="E172" s="174" t="s">
        <v>404</v>
      </c>
      <c r="F172" s="174" t="s">
        <v>364</v>
      </c>
      <c r="G172" s="205">
        <f>G173+G174+G175+G176+G177</f>
        <v>751000</v>
      </c>
      <c r="H172" s="213">
        <f>SUM(H173:H177)</f>
        <v>494548.08</v>
      </c>
      <c r="I172" s="177">
        <f t="shared" si="20"/>
        <v>65.851941411451392</v>
      </c>
    </row>
    <row r="173" spans="1:9" s="202" customFormat="1">
      <c r="A173" s="179" t="s">
        <v>515</v>
      </c>
      <c r="B173" s="180" t="s">
        <v>361</v>
      </c>
      <c r="C173" s="180" t="s">
        <v>506</v>
      </c>
      <c r="D173" s="180" t="s">
        <v>514</v>
      </c>
      <c r="E173" s="180" t="s">
        <v>404</v>
      </c>
      <c r="F173" s="180" t="s">
        <v>406</v>
      </c>
      <c r="G173" s="181">
        <v>27000</v>
      </c>
      <c r="H173" s="229">
        <v>12201.6</v>
      </c>
      <c r="I173" s="183">
        <f t="shared" si="20"/>
        <v>45.191111111111113</v>
      </c>
    </row>
    <row r="174" spans="1:9" s="202" customFormat="1">
      <c r="A174" s="179" t="s">
        <v>409</v>
      </c>
      <c r="B174" s="180" t="s">
        <v>361</v>
      </c>
      <c r="C174" s="180" t="s">
        <v>506</v>
      </c>
      <c r="D174" s="180" t="s">
        <v>514</v>
      </c>
      <c r="E174" s="180" t="s">
        <v>404</v>
      </c>
      <c r="F174" s="180" t="s">
        <v>410</v>
      </c>
      <c r="G174" s="181">
        <v>100000</v>
      </c>
      <c r="H174" s="229">
        <v>67209.8</v>
      </c>
      <c r="I174" s="183">
        <f t="shared" si="20"/>
        <v>67.209800000000001</v>
      </c>
    </row>
    <row r="175" spans="1:9" s="202" customFormat="1">
      <c r="A175" s="179" t="s">
        <v>411</v>
      </c>
      <c r="B175" s="180" t="s">
        <v>361</v>
      </c>
      <c r="C175" s="180" t="s">
        <v>506</v>
      </c>
      <c r="D175" s="180" t="s">
        <v>514</v>
      </c>
      <c r="E175" s="180" t="s">
        <v>404</v>
      </c>
      <c r="F175" s="180" t="s">
        <v>412</v>
      </c>
      <c r="G175" s="181">
        <v>494870</v>
      </c>
      <c r="H175" s="229">
        <v>296556.98</v>
      </c>
      <c r="I175" s="183">
        <f t="shared" si="20"/>
        <v>59.92623921433912</v>
      </c>
    </row>
    <row r="176" spans="1:9" s="202" customFormat="1">
      <c r="A176" s="179" t="s">
        <v>516</v>
      </c>
      <c r="B176" s="180" t="s">
        <v>361</v>
      </c>
      <c r="C176" s="180" t="s">
        <v>506</v>
      </c>
      <c r="D176" s="180" t="s">
        <v>514</v>
      </c>
      <c r="E176" s="180" t="s">
        <v>404</v>
      </c>
      <c r="F176" s="180" t="s">
        <v>414</v>
      </c>
      <c r="G176" s="181">
        <v>119130</v>
      </c>
      <c r="H176" s="229">
        <v>114543.7</v>
      </c>
      <c r="I176" s="183">
        <f t="shared" si="20"/>
        <v>96.150172080920001</v>
      </c>
    </row>
    <row r="177" spans="1:9" s="202" customFormat="1">
      <c r="A177" s="179" t="s">
        <v>415</v>
      </c>
      <c r="B177" s="180" t="s">
        <v>361</v>
      </c>
      <c r="C177" s="180" t="s">
        <v>506</v>
      </c>
      <c r="D177" s="180" t="s">
        <v>514</v>
      </c>
      <c r="E177" s="180" t="s">
        <v>404</v>
      </c>
      <c r="F177" s="180" t="s">
        <v>586</v>
      </c>
      <c r="G177" s="181">
        <v>10000</v>
      </c>
      <c r="H177" s="229">
        <v>4036</v>
      </c>
      <c r="I177" s="183">
        <f t="shared" si="20"/>
        <v>40.36</v>
      </c>
    </row>
    <row r="178" spans="1:9" ht="26.4">
      <c r="A178" s="256" t="s">
        <v>517</v>
      </c>
      <c r="B178" s="187" t="s">
        <v>361</v>
      </c>
      <c r="C178" s="187" t="s">
        <v>506</v>
      </c>
      <c r="D178" s="187" t="s">
        <v>518</v>
      </c>
      <c r="E178" s="187" t="s">
        <v>364</v>
      </c>
      <c r="F178" s="187" t="s">
        <v>364</v>
      </c>
      <c r="G178" s="257">
        <f>G181</f>
        <v>200000</v>
      </c>
      <c r="H178" s="264">
        <f>H179</f>
        <v>0</v>
      </c>
      <c r="I178" s="190">
        <f t="shared" si="20"/>
        <v>0</v>
      </c>
    </row>
    <row r="179" spans="1:9" ht="31.2">
      <c r="A179" s="204" t="s">
        <v>442</v>
      </c>
      <c r="B179" s="174" t="s">
        <v>361</v>
      </c>
      <c r="C179" s="174" t="s">
        <v>506</v>
      </c>
      <c r="D179" s="174" t="s">
        <v>518</v>
      </c>
      <c r="E179" s="174" t="s">
        <v>73</v>
      </c>
      <c r="F179" s="174" t="s">
        <v>364</v>
      </c>
      <c r="G179" s="205">
        <f>G180</f>
        <v>200000</v>
      </c>
      <c r="H179" s="213">
        <f>H180</f>
        <v>0</v>
      </c>
      <c r="I179" s="177">
        <f t="shared" si="20"/>
        <v>0</v>
      </c>
    </row>
    <row r="180" spans="1:9" ht="46.8">
      <c r="A180" s="204" t="s">
        <v>443</v>
      </c>
      <c r="B180" s="174" t="s">
        <v>361</v>
      </c>
      <c r="C180" s="174" t="s">
        <v>506</v>
      </c>
      <c r="D180" s="174" t="s">
        <v>518</v>
      </c>
      <c r="E180" s="174" t="s">
        <v>398</v>
      </c>
      <c r="F180" s="174" t="s">
        <v>364</v>
      </c>
      <c r="G180" s="205">
        <f>G181</f>
        <v>200000</v>
      </c>
      <c r="H180" s="213">
        <f>H181</f>
        <v>0</v>
      </c>
      <c r="I180" s="177">
        <f t="shared" si="20"/>
        <v>0</v>
      </c>
    </row>
    <row r="181" spans="1:9" ht="26.4">
      <c r="A181" s="173" t="s">
        <v>403</v>
      </c>
      <c r="B181" s="174" t="s">
        <v>361</v>
      </c>
      <c r="C181" s="174" t="s">
        <v>506</v>
      </c>
      <c r="D181" s="174" t="s">
        <v>518</v>
      </c>
      <c r="E181" s="174" t="s">
        <v>404</v>
      </c>
      <c r="F181" s="174" t="s">
        <v>364</v>
      </c>
      <c r="G181" s="205">
        <f>G182+G183</f>
        <v>200000</v>
      </c>
      <c r="H181" s="213">
        <f>H182+H183</f>
        <v>0</v>
      </c>
      <c r="I181" s="177">
        <f t="shared" si="20"/>
        <v>0</v>
      </c>
    </row>
    <row r="182" spans="1:9" s="202" customFormat="1">
      <c r="A182" s="179" t="s">
        <v>409</v>
      </c>
      <c r="B182" s="180" t="s">
        <v>361</v>
      </c>
      <c r="C182" s="180" t="s">
        <v>506</v>
      </c>
      <c r="D182" s="180" t="s">
        <v>518</v>
      </c>
      <c r="E182" s="180" t="s">
        <v>404</v>
      </c>
      <c r="F182" s="180" t="s">
        <v>410</v>
      </c>
      <c r="G182" s="181">
        <v>100000</v>
      </c>
      <c r="H182" s="229">
        <v>0</v>
      </c>
      <c r="I182" s="183">
        <f t="shared" si="20"/>
        <v>0</v>
      </c>
    </row>
    <row r="183" spans="1:9" s="202" customFormat="1">
      <c r="A183" s="179" t="s">
        <v>519</v>
      </c>
      <c r="B183" s="180" t="s">
        <v>361</v>
      </c>
      <c r="C183" s="180" t="s">
        <v>506</v>
      </c>
      <c r="D183" s="180" t="s">
        <v>518</v>
      </c>
      <c r="E183" s="180" t="s">
        <v>404</v>
      </c>
      <c r="F183" s="180" t="s">
        <v>414</v>
      </c>
      <c r="G183" s="181">
        <v>100000</v>
      </c>
      <c r="H183" s="229">
        <v>0</v>
      </c>
      <c r="I183" s="183">
        <f t="shared" si="20"/>
        <v>0</v>
      </c>
    </row>
    <row r="184" spans="1:9">
      <c r="A184" s="256" t="s">
        <v>520</v>
      </c>
      <c r="B184" s="187" t="s">
        <v>361</v>
      </c>
      <c r="C184" s="187" t="s">
        <v>506</v>
      </c>
      <c r="D184" s="187" t="s">
        <v>521</v>
      </c>
      <c r="E184" s="187" t="s">
        <v>364</v>
      </c>
      <c r="F184" s="187" t="s">
        <v>364</v>
      </c>
      <c r="G184" s="257">
        <f>G187</f>
        <v>300000</v>
      </c>
      <c r="H184" s="264">
        <f>H185</f>
        <v>134680</v>
      </c>
      <c r="I184" s="190">
        <f t="shared" si="20"/>
        <v>44.893333333333331</v>
      </c>
    </row>
    <row r="185" spans="1:9" ht="31.2">
      <c r="A185" s="204" t="s">
        <v>442</v>
      </c>
      <c r="B185" s="174" t="s">
        <v>361</v>
      </c>
      <c r="C185" s="174" t="s">
        <v>506</v>
      </c>
      <c r="D185" s="174" t="s">
        <v>521</v>
      </c>
      <c r="E185" s="174" t="s">
        <v>73</v>
      </c>
      <c r="F185" s="174" t="s">
        <v>364</v>
      </c>
      <c r="G185" s="205">
        <f>G186</f>
        <v>300000</v>
      </c>
      <c r="H185" s="213">
        <f>H186</f>
        <v>134680</v>
      </c>
      <c r="I185" s="177">
        <f t="shared" si="20"/>
        <v>44.893333333333331</v>
      </c>
    </row>
    <row r="186" spans="1:9" ht="46.8">
      <c r="A186" s="204" t="s">
        <v>443</v>
      </c>
      <c r="B186" s="174" t="s">
        <v>361</v>
      </c>
      <c r="C186" s="174" t="s">
        <v>506</v>
      </c>
      <c r="D186" s="174" t="s">
        <v>521</v>
      </c>
      <c r="E186" s="174" t="s">
        <v>398</v>
      </c>
      <c r="F186" s="174" t="s">
        <v>364</v>
      </c>
      <c r="G186" s="205">
        <f>G187</f>
        <v>300000</v>
      </c>
      <c r="H186" s="213">
        <f>H187</f>
        <v>134680</v>
      </c>
      <c r="I186" s="177">
        <f t="shared" si="20"/>
        <v>44.893333333333331</v>
      </c>
    </row>
    <row r="187" spans="1:9" ht="26.4">
      <c r="A187" s="173" t="s">
        <v>403</v>
      </c>
      <c r="B187" s="174" t="s">
        <v>361</v>
      </c>
      <c r="C187" s="174" t="s">
        <v>506</v>
      </c>
      <c r="D187" s="174" t="s">
        <v>521</v>
      </c>
      <c r="E187" s="174" t="s">
        <v>404</v>
      </c>
      <c r="F187" s="174" t="s">
        <v>364</v>
      </c>
      <c r="G187" s="205">
        <f>G188+G189+G190</f>
        <v>300000</v>
      </c>
      <c r="H187" s="213">
        <f>H188+H189+H190</f>
        <v>134680</v>
      </c>
      <c r="I187" s="177">
        <f t="shared" si="20"/>
        <v>44.893333333333331</v>
      </c>
    </row>
    <row r="188" spans="1:9" s="202" customFormat="1">
      <c r="A188" s="179" t="s">
        <v>409</v>
      </c>
      <c r="B188" s="180" t="s">
        <v>361</v>
      </c>
      <c r="C188" s="180" t="s">
        <v>506</v>
      </c>
      <c r="D188" s="180" t="s">
        <v>521</v>
      </c>
      <c r="E188" s="180" t="s">
        <v>404</v>
      </c>
      <c r="F188" s="180" t="s">
        <v>410</v>
      </c>
      <c r="G188" s="181">
        <v>150000</v>
      </c>
      <c r="H188" s="229">
        <v>35696</v>
      </c>
      <c r="I188" s="183">
        <f t="shared" si="20"/>
        <v>23.797333333333334</v>
      </c>
    </row>
    <row r="189" spans="1:9" s="202" customFormat="1">
      <c r="A189" s="179" t="s">
        <v>522</v>
      </c>
      <c r="B189" s="180" t="s">
        <v>361</v>
      </c>
      <c r="C189" s="180" t="s">
        <v>506</v>
      </c>
      <c r="D189" s="180" t="s">
        <v>521</v>
      </c>
      <c r="E189" s="180" t="s">
        <v>404</v>
      </c>
      <c r="F189" s="180" t="s">
        <v>412</v>
      </c>
      <c r="G189" s="181">
        <v>50000</v>
      </c>
      <c r="H189" s="229">
        <v>0</v>
      </c>
      <c r="I189" s="183">
        <f t="shared" si="20"/>
        <v>0</v>
      </c>
    </row>
    <row r="190" spans="1:9" s="202" customFormat="1">
      <c r="A190" s="179" t="s">
        <v>523</v>
      </c>
      <c r="B190" s="180" t="s">
        <v>361</v>
      </c>
      <c r="C190" s="180" t="s">
        <v>506</v>
      </c>
      <c r="D190" s="180" t="s">
        <v>521</v>
      </c>
      <c r="E190" s="180" t="s">
        <v>404</v>
      </c>
      <c r="F190" s="180" t="s">
        <v>524</v>
      </c>
      <c r="G190" s="181">
        <v>100000</v>
      </c>
      <c r="H190" s="229">
        <v>98984</v>
      </c>
      <c r="I190" s="183">
        <f t="shared" si="20"/>
        <v>98.983999999999995</v>
      </c>
    </row>
    <row r="191" spans="1:9">
      <c r="A191" s="256" t="s">
        <v>525</v>
      </c>
      <c r="B191" s="187" t="s">
        <v>361</v>
      </c>
      <c r="C191" s="187" t="s">
        <v>506</v>
      </c>
      <c r="D191" s="187" t="s">
        <v>526</v>
      </c>
      <c r="E191" s="187" t="s">
        <v>364</v>
      </c>
      <c r="F191" s="187" t="s">
        <v>364</v>
      </c>
      <c r="G191" s="257">
        <f>G194</f>
        <v>1076000</v>
      </c>
      <c r="H191" s="264">
        <f>H192</f>
        <v>0</v>
      </c>
      <c r="I191" s="190">
        <f t="shared" si="20"/>
        <v>0</v>
      </c>
    </row>
    <row r="192" spans="1:9" ht="31.2">
      <c r="A192" s="204" t="s">
        <v>442</v>
      </c>
      <c r="B192" s="174" t="s">
        <v>361</v>
      </c>
      <c r="C192" s="174" t="s">
        <v>506</v>
      </c>
      <c r="D192" s="174" t="s">
        <v>526</v>
      </c>
      <c r="E192" s="174" t="s">
        <v>73</v>
      </c>
      <c r="F192" s="174" t="s">
        <v>364</v>
      </c>
      <c r="G192" s="205">
        <f>G193</f>
        <v>1076000</v>
      </c>
      <c r="H192" s="213">
        <f>H193</f>
        <v>0</v>
      </c>
      <c r="I192" s="177">
        <f t="shared" si="20"/>
        <v>0</v>
      </c>
    </row>
    <row r="193" spans="1:9" ht="46.8">
      <c r="A193" s="204" t="s">
        <v>443</v>
      </c>
      <c r="B193" s="174" t="s">
        <v>361</v>
      </c>
      <c r="C193" s="174" t="s">
        <v>506</v>
      </c>
      <c r="D193" s="174" t="s">
        <v>526</v>
      </c>
      <c r="E193" s="174" t="s">
        <v>398</v>
      </c>
      <c r="F193" s="174" t="s">
        <v>364</v>
      </c>
      <c r="G193" s="205">
        <f>G194</f>
        <v>1076000</v>
      </c>
      <c r="H193" s="213">
        <f>H194</f>
        <v>0</v>
      </c>
      <c r="I193" s="177">
        <f t="shared" si="20"/>
        <v>0</v>
      </c>
    </row>
    <row r="194" spans="1:9" ht="26.4">
      <c r="A194" s="173" t="s">
        <v>403</v>
      </c>
      <c r="B194" s="174" t="s">
        <v>361</v>
      </c>
      <c r="C194" s="174" t="s">
        <v>506</v>
      </c>
      <c r="D194" s="174" t="s">
        <v>526</v>
      </c>
      <c r="E194" s="174" t="s">
        <v>404</v>
      </c>
      <c r="F194" s="174" t="s">
        <v>364</v>
      </c>
      <c r="G194" s="205">
        <f>G195+G196</f>
        <v>1076000</v>
      </c>
      <c r="H194" s="213">
        <f>H195+H196</f>
        <v>0</v>
      </c>
      <c r="I194" s="177">
        <f t="shared" si="20"/>
        <v>0</v>
      </c>
    </row>
    <row r="195" spans="1:9" s="202" customFormat="1" hidden="1">
      <c r="A195" s="179" t="s">
        <v>522</v>
      </c>
      <c r="B195" s="180" t="s">
        <v>361</v>
      </c>
      <c r="C195" s="180" t="s">
        <v>506</v>
      </c>
      <c r="D195" s="180" t="s">
        <v>526</v>
      </c>
      <c r="E195" s="180" t="s">
        <v>404</v>
      </c>
      <c r="F195" s="180" t="s">
        <v>412</v>
      </c>
      <c r="G195" s="181">
        <v>0</v>
      </c>
      <c r="H195" s="229">
        <v>0</v>
      </c>
      <c r="I195" s="183">
        <v>0</v>
      </c>
    </row>
    <row r="196" spans="1:9" s="202" customFormat="1">
      <c r="A196" s="179" t="s">
        <v>527</v>
      </c>
      <c r="B196" s="180" t="s">
        <v>361</v>
      </c>
      <c r="C196" s="180" t="s">
        <v>506</v>
      </c>
      <c r="D196" s="180" t="s">
        <v>526</v>
      </c>
      <c r="E196" s="180" t="s">
        <v>404</v>
      </c>
      <c r="F196" s="180" t="s">
        <v>414</v>
      </c>
      <c r="G196" s="181">
        <v>1076000</v>
      </c>
      <c r="H196" s="229">
        <v>0</v>
      </c>
      <c r="I196" s="183">
        <f t="shared" si="20"/>
        <v>0</v>
      </c>
    </row>
    <row r="197" spans="1:9">
      <c r="A197" s="256" t="s">
        <v>528</v>
      </c>
      <c r="B197" s="187" t="s">
        <v>361</v>
      </c>
      <c r="C197" s="187" t="s">
        <v>506</v>
      </c>
      <c r="D197" s="187" t="s">
        <v>529</v>
      </c>
      <c r="E197" s="187" t="s">
        <v>364</v>
      </c>
      <c r="F197" s="187" t="s">
        <v>364</v>
      </c>
      <c r="G197" s="257">
        <f t="shared" ref="G197:H200" si="22">G198</f>
        <v>120000</v>
      </c>
      <c r="H197" s="264">
        <f t="shared" si="22"/>
        <v>25200</v>
      </c>
      <c r="I197" s="190">
        <f t="shared" si="20"/>
        <v>21</v>
      </c>
    </row>
    <row r="198" spans="1:9" ht="31.2">
      <c r="A198" s="204" t="s">
        <v>442</v>
      </c>
      <c r="B198" s="174" t="s">
        <v>361</v>
      </c>
      <c r="C198" s="174" t="s">
        <v>506</v>
      </c>
      <c r="D198" s="174" t="s">
        <v>529</v>
      </c>
      <c r="E198" s="174" t="s">
        <v>73</v>
      </c>
      <c r="F198" s="174" t="s">
        <v>364</v>
      </c>
      <c r="G198" s="205">
        <f t="shared" si="22"/>
        <v>120000</v>
      </c>
      <c r="H198" s="213">
        <f t="shared" si="22"/>
        <v>25200</v>
      </c>
      <c r="I198" s="177">
        <f t="shared" si="20"/>
        <v>21</v>
      </c>
    </row>
    <row r="199" spans="1:9" ht="46.8">
      <c r="A199" s="204" t="s">
        <v>443</v>
      </c>
      <c r="B199" s="174" t="s">
        <v>361</v>
      </c>
      <c r="C199" s="174" t="s">
        <v>506</v>
      </c>
      <c r="D199" s="174" t="s">
        <v>529</v>
      </c>
      <c r="E199" s="174" t="s">
        <v>398</v>
      </c>
      <c r="F199" s="174" t="s">
        <v>364</v>
      </c>
      <c r="G199" s="205">
        <f t="shared" si="22"/>
        <v>120000</v>
      </c>
      <c r="H199" s="213">
        <f t="shared" si="22"/>
        <v>25200</v>
      </c>
      <c r="I199" s="177">
        <f t="shared" si="20"/>
        <v>21</v>
      </c>
    </row>
    <row r="200" spans="1:9" ht="26.4">
      <c r="A200" s="173" t="s">
        <v>403</v>
      </c>
      <c r="B200" s="174" t="s">
        <v>361</v>
      </c>
      <c r="C200" s="174" t="s">
        <v>506</v>
      </c>
      <c r="D200" s="174" t="s">
        <v>529</v>
      </c>
      <c r="E200" s="174" t="s">
        <v>404</v>
      </c>
      <c r="F200" s="174" t="s">
        <v>364</v>
      </c>
      <c r="G200" s="205">
        <f t="shared" si="22"/>
        <v>120000</v>
      </c>
      <c r="H200" s="213">
        <f t="shared" si="22"/>
        <v>25200</v>
      </c>
      <c r="I200" s="177">
        <f t="shared" si="20"/>
        <v>21</v>
      </c>
    </row>
    <row r="201" spans="1:9">
      <c r="A201" s="179" t="s">
        <v>411</v>
      </c>
      <c r="B201" s="180" t="s">
        <v>361</v>
      </c>
      <c r="C201" s="180" t="s">
        <v>506</v>
      </c>
      <c r="D201" s="180" t="s">
        <v>529</v>
      </c>
      <c r="E201" s="180" t="s">
        <v>404</v>
      </c>
      <c r="F201" s="180" t="s">
        <v>412</v>
      </c>
      <c r="G201" s="209">
        <v>120000</v>
      </c>
      <c r="H201" s="229">
        <v>25200</v>
      </c>
      <c r="I201" s="183">
        <f t="shared" si="20"/>
        <v>21</v>
      </c>
    </row>
    <row r="202" spans="1:9">
      <c r="A202" s="256" t="s">
        <v>530</v>
      </c>
      <c r="B202" s="187" t="s">
        <v>361</v>
      </c>
      <c r="C202" s="187" t="s">
        <v>506</v>
      </c>
      <c r="D202" s="187" t="s">
        <v>531</v>
      </c>
      <c r="E202" s="187" t="s">
        <v>364</v>
      </c>
      <c r="F202" s="187" t="s">
        <v>364</v>
      </c>
      <c r="G202" s="257">
        <f>G205</f>
        <v>600000</v>
      </c>
      <c r="H202" s="264">
        <f>H203</f>
        <v>178559.38</v>
      </c>
      <c r="I202" s="190">
        <f t="shared" si="20"/>
        <v>29.759896666666666</v>
      </c>
    </row>
    <row r="203" spans="1:9" ht="31.2">
      <c r="A203" s="204" t="s">
        <v>442</v>
      </c>
      <c r="B203" s="174" t="s">
        <v>361</v>
      </c>
      <c r="C203" s="174" t="s">
        <v>506</v>
      </c>
      <c r="D203" s="174" t="s">
        <v>531</v>
      </c>
      <c r="E203" s="174" t="s">
        <v>73</v>
      </c>
      <c r="F203" s="174" t="s">
        <v>364</v>
      </c>
      <c r="G203" s="205">
        <f>G204</f>
        <v>600000</v>
      </c>
      <c r="H203" s="213">
        <f>H204</f>
        <v>178559.38</v>
      </c>
      <c r="I203" s="177">
        <f t="shared" si="20"/>
        <v>29.759896666666666</v>
      </c>
    </row>
    <row r="204" spans="1:9" ht="46.8">
      <c r="A204" s="204" t="s">
        <v>443</v>
      </c>
      <c r="B204" s="174" t="s">
        <v>361</v>
      </c>
      <c r="C204" s="174" t="s">
        <v>506</v>
      </c>
      <c r="D204" s="174" t="s">
        <v>531</v>
      </c>
      <c r="E204" s="174" t="s">
        <v>398</v>
      </c>
      <c r="F204" s="174" t="s">
        <v>364</v>
      </c>
      <c r="G204" s="205">
        <f>G205</f>
        <v>600000</v>
      </c>
      <c r="H204" s="213">
        <f>H205</f>
        <v>178559.38</v>
      </c>
      <c r="I204" s="177">
        <f t="shared" si="20"/>
        <v>29.759896666666666</v>
      </c>
    </row>
    <row r="205" spans="1:9" ht="26.4">
      <c r="A205" s="173" t="s">
        <v>403</v>
      </c>
      <c r="B205" s="174" t="s">
        <v>361</v>
      </c>
      <c r="C205" s="174" t="s">
        <v>506</v>
      </c>
      <c r="D205" s="174" t="s">
        <v>531</v>
      </c>
      <c r="E205" s="174" t="s">
        <v>404</v>
      </c>
      <c r="F205" s="174" t="s">
        <v>364</v>
      </c>
      <c r="G205" s="205">
        <f>G206+G207</f>
        <v>600000</v>
      </c>
      <c r="H205" s="213">
        <f>H206+H207</f>
        <v>178559.38</v>
      </c>
      <c r="I205" s="177">
        <f t="shared" si="20"/>
        <v>29.759896666666666</v>
      </c>
    </row>
    <row r="206" spans="1:9" s="202" customFormat="1">
      <c r="A206" s="179" t="s">
        <v>409</v>
      </c>
      <c r="B206" s="180" t="s">
        <v>361</v>
      </c>
      <c r="C206" s="180" t="s">
        <v>506</v>
      </c>
      <c r="D206" s="180" t="s">
        <v>531</v>
      </c>
      <c r="E206" s="180" t="s">
        <v>404</v>
      </c>
      <c r="F206" s="180" t="s">
        <v>410</v>
      </c>
      <c r="G206" s="181">
        <v>600000</v>
      </c>
      <c r="H206" s="229">
        <v>178559.38</v>
      </c>
      <c r="I206" s="183">
        <f t="shared" si="20"/>
        <v>29.759896666666666</v>
      </c>
    </row>
    <row r="207" spans="1:9" s="202" customFormat="1" hidden="1">
      <c r="A207" s="179" t="s">
        <v>532</v>
      </c>
      <c r="B207" s="180" t="s">
        <v>361</v>
      </c>
      <c r="C207" s="180" t="s">
        <v>506</v>
      </c>
      <c r="D207" s="180" t="s">
        <v>531</v>
      </c>
      <c r="E207" s="180" t="s">
        <v>404</v>
      </c>
      <c r="F207" s="180" t="s">
        <v>416</v>
      </c>
      <c r="G207" s="181">
        <v>0</v>
      </c>
      <c r="H207" s="229">
        <v>0</v>
      </c>
      <c r="I207" s="183">
        <v>0</v>
      </c>
    </row>
    <row r="208" spans="1:9">
      <c r="A208" s="256" t="s">
        <v>533</v>
      </c>
      <c r="B208" s="187" t="s">
        <v>361</v>
      </c>
      <c r="C208" s="187" t="s">
        <v>506</v>
      </c>
      <c r="D208" s="187" t="s">
        <v>534</v>
      </c>
      <c r="E208" s="187" t="s">
        <v>364</v>
      </c>
      <c r="F208" s="187" t="s">
        <v>364</v>
      </c>
      <c r="G208" s="257">
        <f>G211</f>
        <v>801110.1</v>
      </c>
      <c r="H208" s="189">
        <f>H209</f>
        <v>801110.1</v>
      </c>
      <c r="I208" s="190">
        <f t="shared" si="20"/>
        <v>100</v>
      </c>
    </row>
    <row r="209" spans="1:9" ht="31.2">
      <c r="A209" s="204" t="s">
        <v>442</v>
      </c>
      <c r="B209" s="174" t="s">
        <v>361</v>
      </c>
      <c r="C209" s="174" t="s">
        <v>506</v>
      </c>
      <c r="D209" s="174" t="s">
        <v>534</v>
      </c>
      <c r="E209" s="174" t="s">
        <v>73</v>
      </c>
      <c r="F209" s="174" t="s">
        <v>364</v>
      </c>
      <c r="G209" s="205">
        <f>G210</f>
        <v>801110.1</v>
      </c>
      <c r="H209" s="176">
        <f>H210</f>
        <v>801110.1</v>
      </c>
      <c r="I209" s="177">
        <f t="shared" si="20"/>
        <v>100</v>
      </c>
    </row>
    <row r="210" spans="1:9" ht="46.8">
      <c r="A210" s="204" t="s">
        <v>443</v>
      </c>
      <c r="B210" s="174" t="s">
        <v>361</v>
      </c>
      <c r="C210" s="174" t="s">
        <v>506</v>
      </c>
      <c r="D210" s="174" t="s">
        <v>534</v>
      </c>
      <c r="E210" s="174" t="s">
        <v>398</v>
      </c>
      <c r="F210" s="174" t="s">
        <v>364</v>
      </c>
      <c r="G210" s="205">
        <f>G211</f>
        <v>801110.1</v>
      </c>
      <c r="H210" s="176">
        <f>H211</f>
        <v>801110.1</v>
      </c>
      <c r="I210" s="177">
        <f t="shared" si="20"/>
        <v>100</v>
      </c>
    </row>
    <row r="211" spans="1:9" ht="26.4">
      <c r="A211" s="173" t="s">
        <v>403</v>
      </c>
      <c r="B211" s="174" t="s">
        <v>361</v>
      </c>
      <c r="C211" s="174" t="s">
        <v>506</v>
      </c>
      <c r="D211" s="174" t="s">
        <v>534</v>
      </c>
      <c r="E211" s="174" t="s">
        <v>404</v>
      </c>
      <c r="F211" s="174" t="s">
        <v>364</v>
      </c>
      <c r="G211" s="205">
        <f>G212</f>
        <v>801110.1</v>
      </c>
      <c r="H211" s="176">
        <f>H212</f>
        <v>801110.1</v>
      </c>
      <c r="I211" s="177">
        <f t="shared" si="20"/>
        <v>100</v>
      </c>
    </row>
    <row r="212" spans="1:9" s="202" customFormat="1" ht="17.399999999999999" thickBot="1">
      <c r="A212" s="284" t="s">
        <v>535</v>
      </c>
      <c r="B212" s="285" t="s">
        <v>361</v>
      </c>
      <c r="C212" s="285" t="s">
        <v>506</v>
      </c>
      <c r="D212" s="285" t="s">
        <v>534</v>
      </c>
      <c r="E212" s="285" t="s">
        <v>404</v>
      </c>
      <c r="F212" s="285" t="s">
        <v>414</v>
      </c>
      <c r="G212" s="286">
        <v>801110.1</v>
      </c>
      <c r="H212" s="287">
        <v>801110.1</v>
      </c>
      <c r="I212" s="288">
        <f t="shared" si="20"/>
        <v>100</v>
      </c>
    </row>
    <row r="213" spans="1:9" ht="67.2">
      <c r="A213" s="289" t="s">
        <v>536</v>
      </c>
      <c r="B213" s="290"/>
      <c r="C213" s="290"/>
      <c r="D213" s="290"/>
      <c r="E213" s="290"/>
      <c r="F213" s="290"/>
      <c r="G213" s="291">
        <f>G214+G219</f>
        <v>631465.19999999995</v>
      </c>
      <c r="H213" s="291">
        <f>H214+H219</f>
        <v>0</v>
      </c>
      <c r="I213" s="292">
        <f t="shared" si="20"/>
        <v>0</v>
      </c>
    </row>
    <row r="214" spans="1:9" ht="52.8">
      <c r="A214" s="293" t="s">
        <v>537</v>
      </c>
      <c r="B214" s="192" t="s">
        <v>361</v>
      </c>
      <c r="C214" s="192" t="s">
        <v>506</v>
      </c>
      <c r="D214" s="192" t="s">
        <v>538</v>
      </c>
      <c r="E214" s="192" t="s">
        <v>364</v>
      </c>
      <c r="F214" s="192" t="s">
        <v>364</v>
      </c>
      <c r="G214" s="207">
        <f>G217</f>
        <v>471517</v>
      </c>
      <c r="H214" s="195">
        <f>H215</f>
        <v>0</v>
      </c>
      <c r="I214" s="294">
        <f t="shared" ref="I214:I255" si="23">H214*100/G214</f>
        <v>0</v>
      </c>
    </row>
    <row r="215" spans="1:9" ht="31.2">
      <c r="A215" s="295" t="s">
        <v>442</v>
      </c>
      <c r="B215" s="174" t="s">
        <v>361</v>
      </c>
      <c r="C215" s="174" t="s">
        <v>506</v>
      </c>
      <c r="D215" s="174" t="s">
        <v>538</v>
      </c>
      <c r="E215" s="174" t="s">
        <v>73</v>
      </c>
      <c r="F215" s="174" t="s">
        <v>364</v>
      </c>
      <c r="G215" s="205">
        <f>G216</f>
        <v>471517</v>
      </c>
      <c r="H215" s="213">
        <f>H216</f>
        <v>0</v>
      </c>
      <c r="I215" s="296">
        <f t="shared" si="23"/>
        <v>0</v>
      </c>
    </row>
    <row r="216" spans="1:9" ht="46.8">
      <c r="A216" s="295" t="s">
        <v>443</v>
      </c>
      <c r="B216" s="174" t="s">
        <v>361</v>
      </c>
      <c r="C216" s="174" t="s">
        <v>506</v>
      </c>
      <c r="D216" s="174" t="s">
        <v>538</v>
      </c>
      <c r="E216" s="174" t="s">
        <v>398</v>
      </c>
      <c r="F216" s="174" t="s">
        <v>364</v>
      </c>
      <c r="G216" s="205">
        <f>G217</f>
        <v>471517</v>
      </c>
      <c r="H216" s="213">
        <f>H217</f>
        <v>0</v>
      </c>
      <c r="I216" s="296">
        <f t="shared" si="23"/>
        <v>0</v>
      </c>
    </row>
    <row r="217" spans="1:9" ht="26.4">
      <c r="A217" s="297" t="s">
        <v>403</v>
      </c>
      <c r="B217" s="174" t="s">
        <v>361</v>
      </c>
      <c r="C217" s="174" t="s">
        <v>506</v>
      </c>
      <c r="D217" s="174" t="s">
        <v>538</v>
      </c>
      <c r="E217" s="174" t="s">
        <v>404</v>
      </c>
      <c r="F217" s="174" t="s">
        <v>364</v>
      </c>
      <c r="G217" s="205">
        <f>G218</f>
        <v>471517</v>
      </c>
      <c r="H217" s="213">
        <f>H218</f>
        <v>0</v>
      </c>
      <c r="I217" s="296">
        <f t="shared" si="23"/>
        <v>0</v>
      </c>
    </row>
    <row r="218" spans="1:9" s="202" customFormat="1">
      <c r="A218" s="298" t="s">
        <v>535</v>
      </c>
      <c r="B218" s="180" t="s">
        <v>361</v>
      </c>
      <c r="C218" s="180" t="s">
        <v>506</v>
      </c>
      <c r="D218" s="180" t="s">
        <v>538</v>
      </c>
      <c r="E218" s="180" t="s">
        <v>404</v>
      </c>
      <c r="F218" s="180" t="s">
        <v>414</v>
      </c>
      <c r="G218" s="181">
        <v>471517</v>
      </c>
      <c r="H218" s="229">
        <v>0</v>
      </c>
      <c r="I218" s="299">
        <f t="shared" si="23"/>
        <v>0</v>
      </c>
    </row>
    <row r="219" spans="1:9" ht="39.6">
      <c r="A219" s="293" t="s">
        <v>536</v>
      </c>
      <c r="B219" s="192" t="s">
        <v>361</v>
      </c>
      <c r="C219" s="192" t="s">
        <v>506</v>
      </c>
      <c r="D219" s="192" t="s">
        <v>539</v>
      </c>
      <c r="E219" s="192" t="s">
        <v>364</v>
      </c>
      <c r="F219" s="192" t="s">
        <v>364</v>
      </c>
      <c r="G219" s="207">
        <f>G222</f>
        <v>159948.20000000001</v>
      </c>
      <c r="H219" s="195">
        <f>H220</f>
        <v>0</v>
      </c>
      <c r="I219" s="294">
        <f t="shared" si="23"/>
        <v>0</v>
      </c>
    </row>
    <row r="220" spans="1:9" ht="31.2">
      <c r="A220" s="295" t="s">
        <v>442</v>
      </c>
      <c r="B220" s="174" t="s">
        <v>361</v>
      </c>
      <c r="C220" s="174" t="s">
        <v>506</v>
      </c>
      <c r="D220" s="174" t="s">
        <v>539</v>
      </c>
      <c r="E220" s="174" t="s">
        <v>73</v>
      </c>
      <c r="F220" s="174" t="s">
        <v>364</v>
      </c>
      <c r="G220" s="205">
        <f>G221</f>
        <v>159948.20000000001</v>
      </c>
      <c r="H220" s="176">
        <f>H221</f>
        <v>0</v>
      </c>
      <c r="I220" s="296">
        <f t="shared" si="23"/>
        <v>0</v>
      </c>
    </row>
    <row r="221" spans="1:9" ht="46.8">
      <c r="A221" s="295" t="s">
        <v>443</v>
      </c>
      <c r="B221" s="174" t="s">
        <v>361</v>
      </c>
      <c r="C221" s="174" t="s">
        <v>506</v>
      </c>
      <c r="D221" s="174" t="s">
        <v>540</v>
      </c>
      <c r="E221" s="174" t="s">
        <v>398</v>
      </c>
      <c r="F221" s="174" t="s">
        <v>364</v>
      </c>
      <c r="G221" s="205">
        <f>G222</f>
        <v>159948.20000000001</v>
      </c>
      <c r="H221" s="176">
        <f>H222</f>
        <v>0</v>
      </c>
      <c r="I221" s="296">
        <f t="shared" si="23"/>
        <v>0</v>
      </c>
    </row>
    <row r="222" spans="1:9" ht="26.4">
      <c r="A222" s="297" t="s">
        <v>403</v>
      </c>
      <c r="B222" s="174" t="s">
        <v>361</v>
      </c>
      <c r="C222" s="174" t="s">
        <v>506</v>
      </c>
      <c r="D222" s="174" t="s">
        <v>540</v>
      </c>
      <c r="E222" s="174" t="s">
        <v>404</v>
      </c>
      <c r="F222" s="174" t="s">
        <v>364</v>
      </c>
      <c r="G222" s="205">
        <f>G223</f>
        <v>159948.20000000001</v>
      </c>
      <c r="H222" s="176">
        <f>H223</f>
        <v>0</v>
      </c>
      <c r="I222" s="296">
        <f t="shared" si="23"/>
        <v>0</v>
      </c>
    </row>
    <row r="223" spans="1:9" s="202" customFormat="1" ht="17.399999999999999" thickBot="1">
      <c r="A223" s="300" t="s">
        <v>535</v>
      </c>
      <c r="B223" s="301" t="s">
        <v>361</v>
      </c>
      <c r="C223" s="301" t="s">
        <v>506</v>
      </c>
      <c r="D223" s="301" t="s">
        <v>540</v>
      </c>
      <c r="E223" s="301" t="s">
        <v>404</v>
      </c>
      <c r="F223" s="301" t="s">
        <v>414</v>
      </c>
      <c r="G223" s="302">
        <v>159948.20000000001</v>
      </c>
      <c r="H223" s="322">
        <v>0</v>
      </c>
      <c r="I223" s="303">
        <f t="shared" si="23"/>
        <v>0</v>
      </c>
    </row>
    <row r="224" spans="1:9" ht="50.4">
      <c r="A224" s="304" t="s">
        <v>541</v>
      </c>
      <c r="B224" s="305" t="s">
        <v>361</v>
      </c>
      <c r="C224" s="305" t="s">
        <v>542</v>
      </c>
      <c r="D224" s="305" t="s">
        <v>363</v>
      </c>
      <c r="E224" s="305" t="s">
        <v>364</v>
      </c>
      <c r="F224" s="305" t="s">
        <v>364</v>
      </c>
      <c r="G224" s="306">
        <f>G227</f>
        <v>25000</v>
      </c>
      <c r="H224" s="307">
        <f t="shared" ref="H224:H230" si="24">H225</f>
        <v>0</v>
      </c>
      <c r="I224" s="308">
        <f t="shared" si="23"/>
        <v>0</v>
      </c>
    </row>
    <row r="225" spans="1:9" ht="39.6">
      <c r="A225" s="173" t="s">
        <v>371</v>
      </c>
      <c r="B225" s="174" t="s">
        <v>361</v>
      </c>
      <c r="C225" s="174" t="s">
        <v>542</v>
      </c>
      <c r="D225" s="174" t="s">
        <v>363</v>
      </c>
      <c r="E225" s="174" t="s">
        <v>364</v>
      </c>
      <c r="F225" s="174" t="s">
        <v>364</v>
      </c>
      <c r="G225" s="197">
        <f>G226</f>
        <v>25000</v>
      </c>
      <c r="H225" s="213">
        <f t="shared" si="24"/>
        <v>0</v>
      </c>
      <c r="I225" s="177">
        <f t="shared" si="23"/>
        <v>0</v>
      </c>
    </row>
    <row r="226" spans="1:9" ht="39.6">
      <c r="A226" s="173" t="s">
        <v>543</v>
      </c>
      <c r="B226" s="174" t="s">
        <v>361</v>
      </c>
      <c r="C226" s="174" t="s">
        <v>542</v>
      </c>
      <c r="D226" s="174" t="s">
        <v>363</v>
      </c>
      <c r="E226" s="174" t="s">
        <v>364</v>
      </c>
      <c r="F226" s="174" t="s">
        <v>364</v>
      </c>
      <c r="G226" s="197">
        <f>G227</f>
        <v>25000</v>
      </c>
      <c r="H226" s="213">
        <f t="shared" si="24"/>
        <v>0</v>
      </c>
      <c r="I226" s="177">
        <f t="shared" si="23"/>
        <v>0</v>
      </c>
    </row>
    <row r="227" spans="1:9" ht="26.4">
      <c r="A227" s="256" t="s">
        <v>544</v>
      </c>
      <c r="B227" s="187" t="s">
        <v>361</v>
      </c>
      <c r="C227" s="187" t="s">
        <v>542</v>
      </c>
      <c r="D227" s="187" t="s">
        <v>545</v>
      </c>
      <c r="E227" s="187" t="s">
        <v>364</v>
      </c>
      <c r="F227" s="187" t="s">
        <v>364</v>
      </c>
      <c r="G227" s="309">
        <v>25000</v>
      </c>
      <c r="H227" s="264">
        <f t="shared" si="24"/>
        <v>0</v>
      </c>
      <c r="I227" s="190">
        <f t="shared" si="23"/>
        <v>0</v>
      </c>
    </row>
    <row r="228" spans="1:9" ht="31.2">
      <c r="A228" s="204" t="s">
        <v>442</v>
      </c>
      <c r="B228" s="174" t="s">
        <v>361</v>
      </c>
      <c r="C228" s="174" t="s">
        <v>542</v>
      </c>
      <c r="D228" s="174" t="s">
        <v>545</v>
      </c>
      <c r="E228" s="174" t="s">
        <v>73</v>
      </c>
      <c r="F228" s="174" t="s">
        <v>364</v>
      </c>
      <c r="G228" s="185">
        <f>G229</f>
        <v>25000</v>
      </c>
      <c r="H228" s="213">
        <f t="shared" si="24"/>
        <v>0</v>
      </c>
      <c r="I228" s="177">
        <f t="shared" si="23"/>
        <v>0</v>
      </c>
    </row>
    <row r="229" spans="1:9" ht="46.8">
      <c r="A229" s="204" t="s">
        <v>443</v>
      </c>
      <c r="B229" s="174" t="s">
        <v>361</v>
      </c>
      <c r="C229" s="174" t="s">
        <v>542</v>
      </c>
      <c r="D229" s="174" t="s">
        <v>545</v>
      </c>
      <c r="E229" s="174" t="s">
        <v>398</v>
      </c>
      <c r="F229" s="174" t="s">
        <v>364</v>
      </c>
      <c r="G229" s="185">
        <f>G230</f>
        <v>25000</v>
      </c>
      <c r="H229" s="213">
        <f t="shared" si="24"/>
        <v>0</v>
      </c>
      <c r="I229" s="177">
        <f t="shared" si="23"/>
        <v>0</v>
      </c>
    </row>
    <row r="230" spans="1:9" ht="26.4">
      <c r="A230" s="173" t="s">
        <v>403</v>
      </c>
      <c r="B230" s="174" t="s">
        <v>361</v>
      </c>
      <c r="C230" s="174" t="s">
        <v>542</v>
      </c>
      <c r="D230" s="174" t="s">
        <v>545</v>
      </c>
      <c r="E230" s="174" t="s">
        <v>404</v>
      </c>
      <c r="F230" s="174" t="s">
        <v>364</v>
      </c>
      <c r="G230" s="185">
        <f>G231</f>
        <v>25000</v>
      </c>
      <c r="H230" s="213">
        <f t="shared" si="24"/>
        <v>0</v>
      </c>
      <c r="I230" s="177">
        <f t="shared" si="23"/>
        <v>0</v>
      </c>
    </row>
    <row r="231" spans="1:9" s="202" customFormat="1">
      <c r="A231" s="179" t="s">
        <v>411</v>
      </c>
      <c r="B231" s="180" t="s">
        <v>361</v>
      </c>
      <c r="C231" s="180" t="s">
        <v>542</v>
      </c>
      <c r="D231" s="180" t="s">
        <v>545</v>
      </c>
      <c r="E231" s="180" t="s">
        <v>404</v>
      </c>
      <c r="F231" s="180" t="s">
        <v>412</v>
      </c>
      <c r="G231" s="310">
        <v>25000</v>
      </c>
      <c r="H231" s="229">
        <v>0</v>
      </c>
      <c r="I231" s="183">
        <f t="shared" si="23"/>
        <v>0</v>
      </c>
    </row>
    <row r="232" spans="1:9">
      <c r="A232" s="239" t="s">
        <v>546</v>
      </c>
      <c r="B232" s="164" t="s">
        <v>361</v>
      </c>
      <c r="C232" s="164" t="s">
        <v>547</v>
      </c>
      <c r="D232" s="164"/>
      <c r="E232" s="164"/>
      <c r="F232" s="164"/>
      <c r="G232" s="165">
        <f t="shared" ref="G232:H236" si="25">G233</f>
        <v>2800000</v>
      </c>
      <c r="H232" s="231">
        <f t="shared" si="25"/>
        <v>1400000</v>
      </c>
      <c r="I232" s="167">
        <f t="shared" si="23"/>
        <v>50</v>
      </c>
    </row>
    <row r="233" spans="1:9" ht="26.4">
      <c r="A233" s="173" t="s">
        <v>548</v>
      </c>
      <c r="B233" s="174" t="s">
        <v>361</v>
      </c>
      <c r="C233" s="174" t="s">
        <v>547</v>
      </c>
      <c r="D233" s="174" t="s">
        <v>363</v>
      </c>
      <c r="E233" s="174" t="s">
        <v>364</v>
      </c>
      <c r="F233" s="174" t="s">
        <v>364</v>
      </c>
      <c r="G233" s="255">
        <f t="shared" si="25"/>
        <v>2800000</v>
      </c>
      <c r="H233" s="213">
        <f t="shared" si="25"/>
        <v>1400000</v>
      </c>
      <c r="I233" s="177">
        <f t="shared" si="23"/>
        <v>50</v>
      </c>
    </row>
    <row r="234" spans="1:9" ht="26.4">
      <c r="A234" s="173" t="s">
        <v>549</v>
      </c>
      <c r="B234" s="174" t="s">
        <v>361</v>
      </c>
      <c r="C234" s="174" t="s">
        <v>547</v>
      </c>
      <c r="D234" s="174" t="s">
        <v>363</v>
      </c>
      <c r="E234" s="174" t="s">
        <v>364</v>
      </c>
      <c r="F234" s="174" t="s">
        <v>364</v>
      </c>
      <c r="G234" s="255">
        <f t="shared" si="25"/>
        <v>2800000</v>
      </c>
      <c r="H234" s="213">
        <f t="shared" si="25"/>
        <v>1400000</v>
      </c>
      <c r="I234" s="177">
        <f t="shared" si="23"/>
        <v>50</v>
      </c>
    </row>
    <row r="235" spans="1:9" ht="60">
      <c r="A235" s="311" t="s">
        <v>550</v>
      </c>
      <c r="B235" s="312" t="s">
        <v>361</v>
      </c>
      <c r="C235" s="192" t="s">
        <v>547</v>
      </c>
      <c r="D235" s="192" t="s">
        <v>551</v>
      </c>
      <c r="E235" s="192" t="s">
        <v>364</v>
      </c>
      <c r="F235" s="192" t="s">
        <v>364</v>
      </c>
      <c r="G235" s="313">
        <f t="shared" si="25"/>
        <v>2800000</v>
      </c>
      <c r="H235" s="215">
        <f t="shared" si="25"/>
        <v>1400000</v>
      </c>
      <c r="I235" s="196">
        <f t="shared" si="23"/>
        <v>50</v>
      </c>
    </row>
    <row r="236" spans="1:9">
      <c r="A236" s="314" t="s">
        <v>552</v>
      </c>
      <c r="B236" s="174" t="s">
        <v>361</v>
      </c>
      <c r="C236" s="174" t="s">
        <v>547</v>
      </c>
      <c r="D236" s="174" t="s">
        <v>551</v>
      </c>
      <c r="E236" s="174" t="s">
        <v>553</v>
      </c>
      <c r="F236" s="174" t="s">
        <v>364</v>
      </c>
      <c r="G236" s="255">
        <f t="shared" si="25"/>
        <v>2800000</v>
      </c>
      <c r="H236" s="213">
        <f t="shared" si="25"/>
        <v>1400000</v>
      </c>
      <c r="I236" s="177">
        <f t="shared" si="23"/>
        <v>50</v>
      </c>
    </row>
    <row r="237" spans="1:9" ht="26.4">
      <c r="A237" s="173" t="s">
        <v>554</v>
      </c>
      <c r="B237" s="174" t="s">
        <v>361</v>
      </c>
      <c r="C237" s="174" t="s">
        <v>547</v>
      </c>
      <c r="D237" s="174" t="s">
        <v>551</v>
      </c>
      <c r="E237" s="174" t="s">
        <v>553</v>
      </c>
      <c r="F237" s="174" t="s">
        <v>555</v>
      </c>
      <c r="G237" s="255">
        <v>2800000</v>
      </c>
      <c r="H237" s="213">
        <v>1400000</v>
      </c>
      <c r="I237" s="177">
        <f t="shared" si="23"/>
        <v>50</v>
      </c>
    </row>
    <row r="238" spans="1:9">
      <c r="A238" s="239" t="s">
        <v>556</v>
      </c>
      <c r="B238" s="164" t="s">
        <v>361</v>
      </c>
      <c r="C238" s="164" t="s">
        <v>557</v>
      </c>
      <c r="D238" s="164"/>
      <c r="E238" s="164"/>
      <c r="F238" s="164"/>
      <c r="G238" s="165">
        <f>G239</f>
        <v>225632</v>
      </c>
      <c r="H238" s="231">
        <f>H239</f>
        <v>73224</v>
      </c>
      <c r="I238" s="167">
        <f t="shared" si="23"/>
        <v>32.452843568288188</v>
      </c>
    </row>
    <row r="239" spans="1:9" ht="26.4">
      <c r="A239" s="173" t="s">
        <v>558</v>
      </c>
      <c r="B239" s="174" t="s">
        <v>361</v>
      </c>
      <c r="C239" s="174" t="s">
        <v>557</v>
      </c>
      <c r="D239" s="174" t="s">
        <v>363</v>
      </c>
      <c r="E239" s="174" t="s">
        <v>364</v>
      </c>
      <c r="F239" s="174" t="s">
        <v>364</v>
      </c>
      <c r="G239" s="255">
        <f>G240</f>
        <v>225632</v>
      </c>
      <c r="H239" s="213">
        <f>H240</f>
        <v>73224</v>
      </c>
      <c r="I239" s="177">
        <f t="shared" si="23"/>
        <v>32.452843568288188</v>
      </c>
    </row>
    <row r="240" spans="1:9" ht="27">
      <c r="A240" s="246" t="s">
        <v>559</v>
      </c>
      <c r="B240" s="174" t="s">
        <v>361</v>
      </c>
      <c r="C240" s="174" t="s">
        <v>557</v>
      </c>
      <c r="D240" s="174" t="s">
        <v>363</v>
      </c>
      <c r="E240" s="174" t="s">
        <v>364</v>
      </c>
      <c r="F240" s="174" t="s">
        <v>364</v>
      </c>
      <c r="G240" s="255">
        <f>G241+G244+G247</f>
        <v>225632</v>
      </c>
      <c r="H240" s="213">
        <f>H241+H244+H247</f>
        <v>73224</v>
      </c>
      <c r="I240" s="177">
        <f t="shared" si="23"/>
        <v>32.452843568288188</v>
      </c>
    </row>
    <row r="241" spans="1:9" ht="26.4">
      <c r="A241" s="214" t="s">
        <v>560</v>
      </c>
      <c r="B241" s="192" t="s">
        <v>361</v>
      </c>
      <c r="C241" s="192" t="s">
        <v>557</v>
      </c>
      <c r="D241" s="192" t="s">
        <v>561</v>
      </c>
      <c r="E241" s="192" t="s">
        <v>364</v>
      </c>
      <c r="F241" s="192" t="s">
        <v>364</v>
      </c>
      <c r="G241" s="313">
        <f>G242</f>
        <v>28000</v>
      </c>
      <c r="H241" s="215">
        <f>H242</f>
        <v>0</v>
      </c>
      <c r="I241" s="196">
        <f t="shared" si="23"/>
        <v>0</v>
      </c>
    </row>
    <row r="242" spans="1:9">
      <c r="A242" s="173" t="s">
        <v>562</v>
      </c>
      <c r="B242" s="174" t="s">
        <v>361</v>
      </c>
      <c r="C242" s="174" t="s">
        <v>557</v>
      </c>
      <c r="D242" s="174" t="s">
        <v>561</v>
      </c>
      <c r="E242" s="174" t="s">
        <v>563</v>
      </c>
      <c r="F242" s="174" t="s">
        <v>364</v>
      </c>
      <c r="G242" s="255">
        <f>G243</f>
        <v>28000</v>
      </c>
      <c r="H242" s="176">
        <f>H243</f>
        <v>0</v>
      </c>
      <c r="I242" s="177">
        <f t="shared" si="23"/>
        <v>0</v>
      </c>
    </row>
    <row r="243" spans="1:9" s="202" customFormat="1">
      <c r="A243" s="179" t="s">
        <v>564</v>
      </c>
      <c r="B243" s="180" t="s">
        <v>361</v>
      </c>
      <c r="C243" s="180" t="s">
        <v>557</v>
      </c>
      <c r="D243" s="180" t="s">
        <v>561</v>
      </c>
      <c r="E243" s="180" t="s">
        <v>563</v>
      </c>
      <c r="F243" s="180" t="s">
        <v>565</v>
      </c>
      <c r="G243" s="315">
        <v>28000</v>
      </c>
      <c r="H243" s="182">
        <v>0</v>
      </c>
      <c r="I243" s="183">
        <f t="shared" si="23"/>
        <v>0</v>
      </c>
    </row>
    <row r="244" spans="1:9" s="316" customFormat="1">
      <c r="A244" s="214" t="s">
        <v>566</v>
      </c>
      <c r="B244" s="192" t="s">
        <v>361</v>
      </c>
      <c r="C244" s="192" t="s">
        <v>557</v>
      </c>
      <c r="D244" s="192" t="s">
        <v>567</v>
      </c>
      <c r="E244" s="192" t="s">
        <v>364</v>
      </c>
      <c r="F244" s="192" t="s">
        <v>364</v>
      </c>
      <c r="G244" s="313">
        <f>G245</f>
        <v>97632</v>
      </c>
      <c r="H244" s="215">
        <f>H245</f>
        <v>73224</v>
      </c>
      <c r="I244" s="196">
        <f t="shared" si="23"/>
        <v>75</v>
      </c>
    </row>
    <row r="245" spans="1:9" ht="26.4">
      <c r="A245" s="173" t="s">
        <v>568</v>
      </c>
      <c r="B245" s="174" t="s">
        <v>361</v>
      </c>
      <c r="C245" s="174" t="s">
        <v>557</v>
      </c>
      <c r="D245" s="174" t="s">
        <v>567</v>
      </c>
      <c r="E245" s="174" t="s">
        <v>569</v>
      </c>
      <c r="F245" s="174" t="s">
        <v>364</v>
      </c>
      <c r="G245" s="255">
        <f>G246</f>
        <v>97632</v>
      </c>
      <c r="H245" s="213">
        <f>H246</f>
        <v>73224</v>
      </c>
      <c r="I245" s="177">
        <f t="shared" si="23"/>
        <v>75</v>
      </c>
    </row>
    <row r="246" spans="1:9" s="202" customFormat="1" ht="26.4">
      <c r="A246" s="179" t="s">
        <v>570</v>
      </c>
      <c r="B246" s="180" t="s">
        <v>361</v>
      </c>
      <c r="C246" s="180" t="s">
        <v>557</v>
      </c>
      <c r="D246" s="180" t="s">
        <v>567</v>
      </c>
      <c r="E246" s="180" t="s">
        <v>569</v>
      </c>
      <c r="F246" s="180" t="s">
        <v>580</v>
      </c>
      <c r="G246" s="315">
        <v>97632</v>
      </c>
      <c r="H246" s="229">
        <v>73224</v>
      </c>
      <c r="I246" s="183">
        <f t="shared" si="23"/>
        <v>75</v>
      </c>
    </row>
    <row r="247" spans="1:9" ht="26.4">
      <c r="A247" s="214" t="s">
        <v>571</v>
      </c>
      <c r="B247" s="192" t="s">
        <v>361</v>
      </c>
      <c r="C247" s="192" t="s">
        <v>557</v>
      </c>
      <c r="D247" s="192" t="s">
        <v>572</v>
      </c>
      <c r="E247" s="192" t="s">
        <v>364</v>
      </c>
      <c r="F247" s="192" t="s">
        <v>364</v>
      </c>
      <c r="G247" s="313">
        <f>G248</f>
        <v>100000</v>
      </c>
      <c r="H247" s="215">
        <f>H248</f>
        <v>0</v>
      </c>
      <c r="I247" s="196">
        <f t="shared" si="23"/>
        <v>0</v>
      </c>
    </row>
    <row r="248" spans="1:9">
      <c r="A248" s="173" t="s">
        <v>552</v>
      </c>
      <c r="B248" s="174" t="s">
        <v>361</v>
      </c>
      <c r="C248" s="174" t="s">
        <v>557</v>
      </c>
      <c r="D248" s="174" t="s">
        <v>572</v>
      </c>
      <c r="E248" s="174" t="s">
        <v>553</v>
      </c>
      <c r="F248" s="174" t="s">
        <v>364</v>
      </c>
      <c r="G248" s="255">
        <f>G249</f>
        <v>100000</v>
      </c>
      <c r="H248" s="213">
        <f>H249</f>
        <v>0</v>
      </c>
      <c r="I248" s="177">
        <f t="shared" si="23"/>
        <v>0</v>
      </c>
    </row>
    <row r="249" spans="1:9" s="202" customFormat="1" ht="26.4">
      <c r="A249" s="179" t="s">
        <v>554</v>
      </c>
      <c r="B249" s="180" t="s">
        <v>361</v>
      </c>
      <c r="C249" s="180" t="s">
        <v>557</v>
      </c>
      <c r="D249" s="180" t="s">
        <v>572</v>
      </c>
      <c r="E249" s="180" t="s">
        <v>553</v>
      </c>
      <c r="F249" s="180" t="s">
        <v>555</v>
      </c>
      <c r="G249" s="315">
        <v>100000</v>
      </c>
      <c r="H249" s="229">
        <v>0</v>
      </c>
      <c r="I249" s="183">
        <f t="shared" si="23"/>
        <v>0</v>
      </c>
    </row>
    <row r="250" spans="1:9">
      <c r="A250" s="239" t="s">
        <v>573</v>
      </c>
      <c r="B250" s="164" t="s">
        <v>361</v>
      </c>
      <c r="C250" s="164" t="s">
        <v>574</v>
      </c>
      <c r="D250" s="164"/>
      <c r="E250" s="164"/>
      <c r="F250" s="164"/>
      <c r="G250" s="165">
        <f>G251</f>
        <v>5000</v>
      </c>
      <c r="H250" s="231">
        <f>H251</f>
        <v>0</v>
      </c>
      <c r="I250" s="167">
        <f t="shared" si="23"/>
        <v>0</v>
      </c>
    </row>
    <row r="251" spans="1:9" ht="26.4">
      <c r="A251" s="173" t="s">
        <v>575</v>
      </c>
      <c r="B251" s="174" t="s">
        <v>361</v>
      </c>
      <c r="C251" s="174" t="s">
        <v>574</v>
      </c>
      <c r="D251" s="174" t="s">
        <v>363</v>
      </c>
      <c r="E251" s="174" t="s">
        <v>364</v>
      </c>
      <c r="F251" s="174" t="s">
        <v>364</v>
      </c>
      <c r="G251" s="255">
        <v>5000</v>
      </c>
      <c r="H251" s="176">
        <f>H252</f>
        <v>0</v>
      </c>
      <c r="I251" s="177">
        <f t="shared" si="23"/>
        <v>0</v>
      </c>
    </row>
    <row r="252" spans="1:9" s="277" customFormat="1" ht="66">
      <c r="A252" s="242" t="s">
        <v>576</v>
      </c>
      <c r="B252" s="243" t="s">
        <v>361</v>
      </c>
      <c r="C252" s="243" t="s">
        <v>574</v>
      </c>
      <c r="D252" s="243" t="s">
        <v>363</v>
      </c>
      <c r="E252" s="243" t="s">
        <v>364</v>
      </c>
      <c r="F252" s="243" t="s">
        <v>364</v>
      </c>
      <c r="G252" s="205">
        <v>5000</v>
      </c>
      <c r="H252" s="276">
        <f>H253</f>
        <v>0</v>
      </c>
      <c r="I252" s="245">
        <f t="shared" si="23"/>
        <v>0</v>
      </c>
    </row>
    <row r="253" spans="1:9" ht="26.4">
      <c r="A253" s="256" t="s">
        <v>577</v>
      </c>
      <c r="B253" s="187" t="s">
        <v>361</v>
      </c>
      <c r="C253" s="187" t="s">
        <v>574</v>
      </c>
      <c r="D253" s="187" t="s">
        <v>578</v>
      </c>
      <c r="E253" s="187" t="s">
        <v>364</v>
      </c>
      <c r="F253" s="187" t="s">
        <v>364</v>
      </c>
      <c r="G253" s="263">
        <v>5000</v>
      </c>
      <c r="H253" s="189">
        <f>H254</f>
        <v>0</v>
      </c>
      <c r="I253" s="190">
        <f t="shared" si="23"/>
        <v>0</v>
      </c>
    </row>
    <row r="254" spans="1:9">
      <c r="A254" s="173" t="s">
        <v>552</v>
      </c>
      <c r="B254" s="174" t="s">
        <v>361</v>
      </c>
      <c r="C254" s="174" t="s">
        <v>574</v>
      </c>
      <c r="D254" s="174" t="s">
        <v>578</v>
      </c>
      <c r="E254" s="174" t="s">
        <v>553</v>
      </c>
      <c r="F254" s="174" t="s">
        <v>364</v>
      </c>
      <c r="G254" s="255">
        <v>5000</v>
      </c>
      <c r="H254" s="176">
        <f>H255</f>
        <v>0</v>
      </c>
      <c r="I254" s="177">
        <f t="shared" si="23"/>
        <v>0</v>
      </c>
    </row>
    <row r="255" spans="1:9" s="202" customFormat="1" ht="26.4">
      <c r="A255" s="179" t="s">
        <v>554</v>
      </c>
      <c r="B255" s="180" t="s">
        <v>361</v>
      </c>
      <c r="C255" s="180" t="s">
        <v>574</v>
      </c>
      <c r="D255" s="180" t="s">
        <v>578</v>
      </c>
      <c r="E255" s="180" t="s">
        <v>553</v>
      </c>
      <c r="F255" s="180" t="s">
        <v>555</v>
      </c>
      <c r="G255" s="315">
        <v>5000</v>
      </c>
      <c r="H255" s="229">
        <v>0</v>
      </c>
      <c r="I255" s="183">
        <f t="shared" si="23"/>
        <v>0</v>
      </c>
    </row>
    <row r="256" spans="1:9">
      <c r="A256" s="317"/>
      <c r="B256" s="317"/>
      <c r="C256" s="317"/>
      <c r="D256" s="317"/>
      <c r="E256" s="317"/>
      <c r="F256" s="317"/>
      <c r="G256" s="318"/>
    </row>
  </sheetData>
  <autoFilter ref="A7:K255"/>
  <mergeCells count="13">
    <mergeCell ref="A6:A7"/>
    <mergeCell ref="B6:B7"/>
    <mergeCell ref="C6:C7"/>
    <mergeCell ref="D6:D7"/>
    <mergeCell ref="E6:E7"/>
    <mergeCell ref="G6:G7"/>
    <mergeCell ref="H6:H7"/>
    <mergeCell ref="I6:I7"/>
    <mergeCell ref="D1:I1"/>
    <mergeCell ref="D2:I2"/>
    <mergeCell ref="F6:F7"/>
    <mergeCell ref="A3:I3"/>
    <mergeCell ref="A5:I5"/>
  </mergeCells>
  <pageMargins left="0.22" right="0.16" top="0.46" bottom="0.25" header="0.31496062992125984" footer="0.16"/>
  <pageSetup paperSize="9" scale="97" orientation="landscape" horizontalDpi="0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G39"/>
  <sheetViews>
    <sheetView view="pageBreakPreview" zoomScale="60" zoomScaleNormal="81" workbookViewId="0">
      <selection activeCell="A3" sqref="A3:XFD5"/>
    </sheetView>
  </sheetViews>
  <sheetFormatPr defaultRowHeight="15.6"/>
  <cols>
    <col min="1" max="1" width="59.77734375" style="85" customWidth="1"/>
    <col min="2" max="2" width="7.88671875" style="85" customWidth="1"/>
    <col min="3" max="3" width="38.109375" style="85" customWidth="1"/>
    <col min="4" max="4" width="21.109375" style="85" customWidth="1"/>
    <col min="5" max="5" width="17.77734375" style="85" customWidth="1"/>
    <col min="6" max="6" width="14.6640625" style="85" customWidth="1"/>
    <col min="7" max="7" width="8.88671875" style="85" hidden="1"/>
    <col min="8" max="8" width="8.88671875" style="85"/>
    <col min="9" max="9" width="8.88671875" style="85" customWidth="1"/>
    <col min="10" max="16384" width="8.88671875" style="85"/>
  </cols>
  <sheetData>
    <row r="1" spans="1:7">
      <c r="D1" s="333" t="s">
        <v>353</v>
      </c>
      <c r="E1" s="333"/>
      <c r="F1" s="333"/>
    </row>
    <row r="2" spans="1:7">
      <c r="A2" s="84"/>
      <c r="B2" s="84"/>
      <c r="C2" s="84"/>
      <c r="D2" s="334" t="s">
        <v>352</v>
      </c>
      <c r="E2" s="334"/>
      <c r="F2" s="334"/>
      <c r="G2" s="84"/>
    </row>
    <row r="3" spans="1:7" ht="22.2">
      <c r="A3" s="339" t="s">
        <v>0</v>
      </c>
      <c r="B3" s="339"/>
      <c r="C3" s="339"/>
      <c r="D3" s="339"/>
      <c r="E3" s="339"/>
      <c r="F3" s="339"/>
      <c r="G3" s="83"/>
    </row>
    <row r="4" spans="1:7">
      <c r="A4" s="86" t="s">
        <v>1</v>
      </c>
      <c r="B4" s="86"/>
      <c r="C4" s="86"/>
      <c r="D4" s="87"/>
      <c r="E4" s="119"/>
      <c r="F4" s="121"/>
      <c r="G4" s="120"/>
    </row>
    <row r="5" spans="1:7">
      <c r="A5" s="341" t="s">
        <v>350</v>
      </c>
      <c r="B5" s="342"/>
      <c r="C5" s="342"/>
      <c r="D5" s="342"/>
      <c r="E5" s="342"/>
      <c r="F5" s="342"/>
      <c r="G5" s="88"/>
    </row>
    <row r="6" spans="1:7">
      <c r="A6" s="88"/>
      <c r="B6" s="118"/>
      <c r="C6" s="118"/>
      <c r="D6" s="118"/>
      <c r="E6" s="118"/>
      <c r="F6" s="118"/>
      <c r="G6" s="88"/>
    </row>
    <row r="7" spans="1:7">
      <c r="A7" s="343" t="s">
        <v>2</v>
      </c>
      <c r="B7" s="343" t="s">
        <v>3</v>
      </c>
      <c r="C7" s="343" t="s">
        <v>4</v>
      </c>
      <c r="D7" s="345" t="s">
        <v>5</v>
      </c>
      <c r="E7" s="345" t="s">
        <v>6</v>
      </c>
      <c r="F7" s="343" t="s">
        <v>348</v>
      </c>
      <c r="G7" s="89"/>
    </row>
    <row r="8" spans="1:7">
      <c r="A8" s="344"/>
      <c r="B8" s="344"/>
      <c r="C8" s="344"/>
      <c r="D8" s="346"/>
      <c r="E8" s="346"/>
      <c r="F8" s="344"/>
      <c r="G8" s="90"/>
    </row>
    <row r="9" spans="1:7">
      <c r="A9" s="344"/>
      <c r="B9" s="344"/>
      <c r="C9" s="344"/>
      <c r="D9" s="346"/>
      <c r="E9" s="346"/>
      <c r="F9" s="344"/>
      <c r="G9" s="90"/>
    </row>
    <row r="10" spans="1:7" ht="16.2" thickBot="1">
      <c r="A10" s="91">
        <v>1</v>
      </c>
      <c r="B10" s="92">
        <v>2</v>
      </c>
      <c r="C10" s="92">
        <v>3</v>
      </c>
      <c r="D10" s="93" t="s">
        <v>8</v>
      </c>
      <c r="E10" s="93" t="s">
        <v>9</v>
      </c>
      <c r="F10" s="93" t="s">
        <v>10</v>
      </c>
      <c r="G10" s="90"/>
    </row>
    <row r="11" spans="1:7">
      <c r="A11" s="94" t="s">
        <v>11</v>
      </c>
      <c r="B11" s="95" t="s">
        <v>12</v>
      </c>
      <c r="C11" s="96" t="s">
        <v>13</v>
      </c>
      <c r="D11" s="97">
        <v>13009402.199999999</v>
      </c>
      <c r="E11" s="98">
        <v>9827498.2100000009</v>
      </c>
      <c r="F11" s="99">
        <f>E11*100/D11</f>
        <v>75.541504973994904</v>
      </c>
      <c r="G11" s="100"/>
    </row>
    <row r="12" spans="1:7">
      <c r="A12" s="101" t="s">
        <v>14</v>
      </c>
      <c r="B12" s="102"/>
      <c r="C12" s="103"/>
      <c r="D12" s="104"/>
      <c r="E12" s="105"/>
      <c r="F12" s="140"/>
      <c r="G12" s="100"/>
    </row>
    <row r="13" spans="1:7" ht="73.2" customHeight="1">
      <c r="A13" s="142" t="s">
        <v>15</v>
      </c>
      <c r="B13" s="143" t="s">
        <v>12</v>
      </c>
      <c r="C13" s="144" t="s">
        <v>16</v>
      </c>
      <c r="D13" s="145">
        <v>6529000</v>
      </c>
      <c r="E13" s="145">
        <v>5013536.21</v>
      </c>
      <c r="F13" s="146">
        <f t="shared" ref="F13:F35" si="0">E13*100/D13</f>
        <v>76.788730433450752</v>
      </c>
      <c r="G13" s="100"/>
    </row>
    <row r="14" spans="1:7" ht="33" customHeight="1">
      <c r="A14" s="131" t="s">
        <v>17</v>
      </c>
      <c r="B14" s="129" t="s">
        <v>12</v>
      </c>
      <c r="C14" s="130" t="s">
        <v>18</v>
      </c>
      <c r="D14" s="132">
        <v>3387000</v>
      </c>
      <c r="E14" s="133">
        <v>3016627.65</v>
      </c>
      <c r="F14" s="141">
        <f t="shared" si="0"/>
        <v>89.064884853852973</v>
      </c>
      <c r="G14" s="100"/>
    </row>
    <row r="15" spans="1:7" ht="20.399999999999999" customHeight="1">
      <c r="A15" s="107" t="s">
        <v>19</v>
      </c>
      <c r="B15" s="108" t="s">
        <v>12</v>
      </c>
      <c r="C15" s="109" t="s">
        <v>20</v>
      </c>
      <c r="D15" s="110">
        <v>3387000</v>
      </c>
      <c r="E15" s="111">
        <v>3016627.65</v>
      </c>
      <c r="F15" s="106">
        <f t="shared" si="0"/>
        <v>89.064884853852973</v>
      </c>
      <c r="G15" s="100"/>
    </row>
    <row r="16" spans="1:7" s="138" customFormat="1" ht="28.2" customHeight="1">
      <c r="A16" s="131" t="s">
        <v>22</v>
      </c>
      <c r="B16" s="129" t="s">
        <v>12</v>
      </c>
      <c r="C16" s="130" t="s">
        <v>23</v>
      </c>
      <c r="D16" s="132">
        <v>56000</v>
      </c>
      <c r="E16" s="133">
        <v>62929.63</v>
      </c>
      <c r="F16" s="134">
        <f t="shared" si="0"/>
        <v>112.37433928571429</v>
      </c>
      <c r="G16" s="137"/>
    </row>
    <row r="17" spans="1:7" ht="46.8">
      <c r="A17" s="107" t="s">
        <v>24</v>
      </c>
      <c r="B17" s="108" t="s">
        <v>12</v>
      </c>
      <c r="C17" s="109" t="s">
        <v>25</v>
      </c>
      <c r="D17" s="110">
        <v>56000</v>
      </c>
      <c r="E17" s="111">
        <v>62929.63</v>
      </c>
      <c r="F17" s="106">
        <f t="shared" si="0"/>
        <v>112.37433928571429</v>
      </c>
      <c r="G17" s="100"/>
    </row>
    <row r="18" spans="1:7" ht="33.6" customHeight="1">
      <c r="A18" s="131" t="s">
        <v>26</v>
      </c>
      <c r="B18" s="129" t="s">
        <v>12</v>
      </c>
      <c r="C18" s="130" t="s">
        <v>27</v>
      </c>
      <c r="D18" s="132">
        <v>340000</v>
      </c>
      <c r="E18" s="133">
        <v>253210.56</v>
      </c>
      <c r="F18" s="134">
        <f t="shared" si="0"/>
        <v>74.473694117647057</v>
      </c>
      <c r="G18" s="100"/>
    </row>
    <row r="19" spans="1:7">
      <c r="A19" s="107" t="s">
        <v>28</v>
      </c>
      <c r="B19" s="108" t="s">
        <v>12</v>
      </c>
      <c r="C19" s="109" t="s">
        <v>29</v>
      </c>
      <c r="D19" s="110">
        <v>20000</v>
      </c>
      <c r="E19" s="111">
        <v>69981.64</v>
      </c>
      <c r="F19" s="106">
        <f t="shared" si="0"/>
        <v>349.90820000000002</v>
      </c>
      <c r="G19" s="100"/>
    </row>
    <row r="20" spans="1:7">
      <c r="A20" s="107" t="s">
        <v>30</v>
      </c>
      <c r="B20" s="108" t="s">
        <v>12</v>
      </c>
      <c r="C20" s="109" t="s">
        <v>31</v>
      </c>
      <c r="D20" s="110">
        <v>320000</v>
      </c>
      <c r="E20" s="111">
        <v>183228.92</v>
      </c>
      <c r="F20" s="106">
        <f t="shared" si="0"/>
        <v>57.259037499999998</v>
      </c>
      <c r="G20" s="100"/>
    </row>
    <row r="21" spans="1:7">
      <c r="A21" s="147" t="s">
        <v>32</v>
      </c>
      <c r="B21" s="148" t="s">
        <v>12</v>
      </c>
      <c r="C21" s="149" t="s">
        <v>33</v>
      </c>
      <c r="D21" s="150">
        <v>20000</v>
      </c>
      <c r="E21" s="151">
        <v>6087</v>
      </c>
      <c r="F21" s="152">
        <f t="shared" si="0"/>
        <v>30.434999999999999</v>
      </c>
      <c r="G21" s="100"/>
    </row>
    <row r="22" spans="1:7" ht="24.6" customHeight="1">
      <c r="A22" s="147" t="s">
        <v>34</v>
      </c>
      <c r="B22" s="148" t="s">
        <v>12</v>
      </c>
      <c r="C22" s="149" t="s">
        <v>35</v>
      </c>
      <c r="D22" s="150">
        <v>300000</v>
      </c>
      <c r="E22" s="151">
        <v>177141.92</v>
      </c>
      <c r="F22" s="152">
        <f t="shared" si="0"/>
        <v>59.047306666666664</v>
      </c>
      <c r="G22" s="100"/>
    </row>
    <row r="23" spans="1:7" ht="75" customHeight="1">
      <c r="A23" s="131" t="s">
        <v>36</v>
      </c>
      <c r="B23" s="129" t="s">
        <v>12</v>
      </c>
      <c r="C23" s="130" t="s">
        <v>37</v>
      </c>
      <c r="D23" s="132">
        <v>2746000</v>
      </c>
      <c r="E23" s="133">
        <v>1662732.01</v>
      </c>
      <c r="F23" s="134">
        <f t="shared" si="0"/>
        <v>60.551056445739256</v>
      </c>
      <c r="G23" s="100"/>
    </row>
    <row r="24" spans="1:7" ht="109.2">
      <c r="A24" s="107" t="s">
        <v>38</v>
      </c>
      <c r="B24" s="108" t="s">
        <v>12</v>
      </c>
      <c r="C24" s="109" t="s">
        <v>39</v>
      </c>
      <c r="D24" s="110">
        <v>2700000</v>
      </c>
      <c r="E24" s="111">
        <v>1642208.14</v>
      </c>
      <c r="F24" s="106">
        <f t="shared" si="0"/>
        <v>60.822523703703702</v>
      </c>
      <c r="G24" s="100"/>
    </row>
    <row r="25" spans="1:7" ht="93.6">
      <c r="A25" s="107" t="s">
        <v>40</v>
      </c>
      <c r="B25" s="108" t="s">
        <v>12</v>
      </c>
      <c r="C25" s="109" t="s">
        <v>41</v>
      </c>
      <c r="D25" s="110">
        <v>46000</v>
      </c>
      <c r="E25" s="111">
        <v>20523.87</v>
      </c>
      <c r="F25" s="106">
        <f t="shared" si="0"/>
        <v>44.617108695652171</v>
      </c>
      <c r="G25" s="100"/>
    </row>
    <row r="26" spans="1:7" ht="32.4" customHeight="1">
      <c r="A26" s="131" t="s">
        <v>42</v>
      </c>
      <c r="B26" s="129" t="s">
        <v>12</v>
      </c>
      <c r="C26" s="130" t="s">
        <v>43</v>
      </c>
      <c r="D26" s="132">
        <v>0</v>
      </c>
      <c r="E26" s="133">
        <v>18036.36</v>
      </c>
      <c r="F26" s="134">
        <v>0</v>
      </c>
      <c r="G26" s="100"/>
    </row>
    <row r="27" spans="1:7" ht="46.8">
      <c r="A27" s="107" t="s">
        <v>44</v>
      </c>
      <c r="B27" s="108" t="s">
        <v>12</v>
      </c>
      <c r="C27" s="109" t="s">
        <v>45</v>
      </c>
      <c r="D27" s="110" t="s">
        <v>21</v>
      </c>
      <c r="E27" s="111">
        <v>18036.36</v>
      </c>
      <c r="F27" s="106">
        <v>0</v>
      </c>
      <c r="G27" s="100"/>
    </row>
    <row r="28" spans="1:7" ht="75" customHeight="1">
      <c r="A28" s="139" t="s">
        <v>46</v>
      </c>
      <c r="B28" s="122" t="s">
        <v>12</v>
      </c>
      <c r="C28" s="123" t="s">
        <v>47</v>
      </c>
      <c r="D28" s="124">
        <v>6480402.2000000002</v>
      </c>
      <c r="E28" s="125">
        <v>4813962</v>
      </c>
      <c r="F28" s="126">
        <f t="shared" si="0"/>
        <v>74.284926327566524</v>
      </c>
      <c r="G28" s="100"/>
    </row>
    <row r="29" spans="1:7" s="128" customFormat="1" ht="57" customHeight="1">
      <c r="A29" s="131" t="s">
        <v>48</v>
      </c>
      <c r="B29" s="129" t="s">
        <v>12</v>
      </c>
      <c r="C29" s="130" t="s">
        <v>49</v>
      </c>
      <c r="D29" s="132">
        <v>6446194</v>
      </c>
      <c r="E29" s="133">
        <v>4813962</v>
      </c>
      <c r="F29" s="134">
        <f t="shared" si="0"/>
        <v>74.679136246907859</v>
      </c>
      <c r="G29" s="127"/>
    </row>
    <row r="30" spans="1:7" ht="31.2">
      <c r="A30" s="107" t="s">
        <v>50</v>
      </c>
      <c r="B30" s="108" t="s">
        <v>12</v>
      </c>
      <c r="C30" s="109" t="s">
        <v>51</v>
      </c>
      <c r="D30" s="110">
        <v>5398478</v>
      </c>
      <c r="E30" s="111">
        <v>4498732</v>
      </c>
      <c r="F30" s="106">
        <f t="shared" si="0"/>
        <v>83.333339507913152</v>
      </c>
      <c r="G30" s="100"/>
    </row>
    <row r="31" spans="1:7" ht="46.8">
      <c r="A31" s="107" t="s">
        <v>349</v>
      </c>
      <c r="B31" s="108" t="s">
        <v>12</v>
      </c>
      <c r="C31" s="109" t="s">
        <v>53</v>
      </c>
      <c r="D31" s="110">
        <v>471517</v>
      </c>
      <c r="E31" s="111" t="s">
        <v>21</v>
      </c>
      <c r="F31" s="106">
        <v>0</v>
      </c>
      <c r="G31" s="100"/>
    </row>
    <row r="32" spans="1:7" ht="62.4">
      <c r="A32" s="107" t="s">
        <v>54</v>
      </c>
      <c r="B32" s="108" t="s">
        <v>12</v>
      </c>
      <c r="C32" s="109" t="s">
        <v>55</v>
      </c>
      <c r="D32" s="110">
        <v>104329</v>
      </c>
      <c r="E32" s="111">
        <v>83230</v>
      </c>
      <c r="F32" s="106">
        <f t="shared" si="0"/>
        <v>79.776476339272875</v>
      </c>
      <c r="G32" s="100"/>
    </row>
    <row r="33" spans="1:7" ht="124.8">
      <c r="A33" s="107" t="s">
        <v>57</v>
      </c>
      <c r="B33" s="108" t="s">
        <v>12</v>
      </c>
      <c r="C33" s="109" t="s">
        <v>58</v>
      </c>
      <c r="D33" s="110">
        <v>80000</v>
      </c>
      <c r="E33" s="111">
        <v>80000</v>
      </c>
      <c r="F33" s="106">
        <f t="shared" si="0"/>
        <v>100</v>
      </c>
      <c r="G33" s="100"/>
    </row>
    <row r="34" spans="1:7" ht="124.8">
      <c r="A34" s="107" t="s">
        <v>59</v>
      </c>
      <c r="B34" s="108" t="s">
        <v>12</v>
      </c>
      <c r="C34" s="109" t="s">
        <v>60</v>
      </c>
      <c r="D34" s="110">
        <v>75000</v>
      </c>
      <c r="E34" s="111">
        <v>52000</v>
      </c>
      <c r="F34" s="106">
        <f t="shared" si="0"/>
        <v>69.333333333333329</v>
      </c>
      <c r="G34" s="100"/>
    </row>
    <row r="35" spans="1:7" ht="109.2">
      <c r="A35" s="107" t="s">
        <v>61</v>
      </c>
      <c r="B35" s="108" t="s">
        <v>12</v>
      </c>
      <c r="C35" s="109" t="s">
        <v>62</v>
      </c>
      <c r="D35" s="110">
        <v>254000</v>
      </c>
      <c r="E35" s="111">
        <v>100000</v>
      </c>
      <c r="F35" s="106">
        <f t="shared" si="0"/>
        <v>39.370078740157481</v>
      </c>
      <c r="G35" s="100"/>
    </row>
    <row r="36" spans="1:7" ht="93.6">
      <c r="A36" s="107" t="s">
        <v>63</v>
      </c>
      <c r="B36" s="108" t="s">
        <v>12</v>
      </c>
      <c r="C36" s="109" t="s">
        <v>64</v>
      </c>
      <c r="D36" s="110">
        <v>62870</v>
      </c>
      <c r="E36" s="111" t="s">
        <v>21</v>
      </c>
      <c r="F36" s="106">
        <v>0</v>
      </c>
      <c r="G36" s="100"/>
    </row>
    <row r="37" spans="1:7" s="136" customFormat="1" ht="25.8" customHeight="1">
      <c r="A37" s="131" t="s">
        <v>65</v>
      </c>
      <c r="B37" s="129" t="s">
        <v>12</v>
      </c>
      <c r="C37" s="130" t="s">
        <v>66</v>
      </c>
      <c r="D37" s="132">
        <v>34208.199999999997</v>
      </c>
      <c r="E37" s="133" t="s">
        <v>21</v>
      </c>
      <c r="F37" s="134">
        <v>0</v>
      </c>
      <c r="G37" s="135"/>
    </row>
    <row r="38" spans="1:7" ht="78">
      <c r="A38" s="112" t="s">
        <v>351</v>
      </c>
      <c r="B38" s="113" t="s">
        <v>12</v>
      </c>
      <c r="C38" s="114" t="s">
        <v>67</v>
      </c>
      <c r="D38" s="115">
        <v>34208.199999999997</v>
      </c>
      <c r="E38" s="111" t="s">
        <v>21</v>
      </c>
      <c r="F38" s="116">
        <v>34208.199999999997</v>
      </c>
      <c r="G38" s="100"/>
    </row>
    <row r="39" spans="1:7">
      <c r="A39" s="117"/>
      <c r="B39" s="117"/>
      <c r="C39" s="117"/>
      <c r="D39" s="117"/>
      <c r="E39" s="117"/>
      <c r="F39" s="117"/>
      <c r="G39" s="117"/>
    </row>
  </sheetData>
  <mergeCells count="10">
    <mergeCell ref="D1:F1"/>
    <mergeCell ref="D2:F2"/>
    <mergeCell ref="A5:F5"/>
    <mergeCell ref="A7:A9"/>
    <mergeCell ref="B7:B9"/>
    <mergeCell ref="C7:C9"/>
    <mergeCell ref="D7:D9"/>
    <mergeCell ref="E7:E9"/>
    <mergeCell ref="F7:F9"/>
    <mergeCell ref="A3:F3"/>
  </mergeCells>
  <pageMargins left="0.39374999999999999" right="0.39374999999999999" top="0.17" bottom="0.16" header="0.24" footer="0.16"/>
  <pageSetup paperSize="9" scale="87" fitToHeight="0" orientation="landscape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194"/>
  <sheetViews>
    <sheetView workbookViewId="0">
      <selection activeCell="N8" sqref="N8"/>
    </sheetView>
  </sheetViews>
  <sheetFormatPr defaultRowHeight="14.4"/>
  <cols>
    <col min="1" max="1" width="50.77734375" style="1" customWidth="1"/>
    <col min="2" max="2" width="12.88671875" style="1" customWidth="1"/>
    <col min="3" max="3" width="26.109375" style="1" customWidth="1"/>
    <col min="4" max="6" width="19.33203125" style="1" customWidth="1"/>
    <col min="7" max="7" width="8.88671875" style="1" hidden="1"/>
    <col min="8" max="16384" width="8.88671875" style="1"/>
  </cols>
  <sheetData>
    <row r="1" spans="1:7" ht="14.1" customHeight="1">
      <c r="A1" s="349" t="s">
        <v>68</v>
      </c>
      <c r="B1" s="350"/>
      <c r="C1" s="350"/>
      <c r="D1" s="350"/>
      <c r="E1" s="350"/>
      <c r="F1" s="16" t="s">
        <v>69</v>
      </c>
      <c r="G1" s="3"/>
    </row>
    <row r="2" spans="1:7" ht="14.1" customHeight="1">
      <c r="A2" s="8"/>
      <c r="B2" s="8"/>
      <c r="C2" s="8"/>
      <c r="D2" s="8"/>
      <c r="E2" s="8"/>
      <c r="F2" s="8"/>
      <c r="G2" s="3"/>
    </row>
    <row r="3" spans="1:7" ht="12" customHeight="1">
      <c r="A3" s="347" t="s">
        <v>2</v>
      </c>
      <c r="B3" s="347" t="s">
        <v>3</v>
      </c>
      <c r="C3" s="347" t="s">
        <v>70</v>
      </c>
      <c r="D3" s="351" t="s">
        <v>5</v>
      </c>
      <c r="E3" s="351" t="s">
        <v>6</v>
      </c>
      <c r="F3" s="347" t="s">
        <v>7</v>
      </c>
      <c r="G3" s="17"/>
    </row>
    <row r="4" spans="1:7" ht="12" customHeight="1">
      <c r="A4" s="348"/>
      <c r="B4" s="348"/>
      <c r="C4" s="348"/>
      <c r="D4" s="352"/>
      <c r="E4" s="352"/>
      <c r="F4" s="348"/>
      <c r="G4" s="17"/>
    </row>
    <row r="5" spans="1:7" ht="11.1" customHeight="1">
      <c r="A5" s="348"/>
      <c r="B5" s="348"/>
      <c r="C5" s="348"/>
      <c r="D5" s="352"/>
      <c r="E5" s="352"/>
      <c r="F5" s="348"/>
      <c r="G5" s="17"/>
    </row>
    <row r="6" spans="1:7" ht="12" customHeight="1">
      <c r="A6" s="9">
        <v>1</v>
      </c>
      <c r="B6" s="10">
        <v>2</v>
      </c>
      <c r="C6" s="18">
        <v>3</v>
      </c>
      <c r="D6" s="19" t="s">
        <v>8</v>
      </c>
      <c r="E6" s="19" t="s">
        <v>9</v>
      </c>
      <c r="F6" s="19" t="s">
        <v>10</v>
      </c>
      <c r="G6" s="20"/>
    </row>
    <row r="7" spans="1:7" ht="16.5" customHeight="1">
      <c r="A7" s="11" t="s">
        <v>71</v>
      </c>
      <c r="B7" s="21">
        <v>200</v>
      </c>
      <c r="C7" s="12" t="s">
        <v>13</v>
      </c>
      <c r="D7" s="13">
        <v>13239152.199999999</v>
      </c>
      <c r="E7" s="13">
        <v>7168442.0700000003</v>
      </c>
      <c r="F7" s="22">
        <v>6070710.1299999999</v>
      </c>
      <c r="G7" s="23"/>
    </row>
    <row r="8" spans="1:7" ht="12" customHeight="1">
      <c r="A8" s="14" t="s">
        <v>14</v>
      </c>
      <c r="B8" s="24"/>
      <c r="C8" s="15"/>
      <c r="D8" s="25"/>
      <c r="E8" s="25"/>
      <c r="F8" s="26"/>
      <c r="G8" s="23"/>
    </row>
    <row r="9" spans="1:7">
      <c r="A9" s="27" t="s">
        <v>72</v>
      </c>
      <c r="B9" s="28" t="s">
        <v>73</v>
      </c>
      <c r="C9" s="29" t="s">
        <v>74</v>
      </c>
      <c r="D9" s="30">
        <v>4402501.82</v>
      </c>
      <c r="E9" s="30">
        <v>3343175.92</v>
      </c>
      <c r="F9" s="31">
        <v>1059325.8999999999</v>
      </c>
      <c r="G9" s="32"/>
    </row>
    <row r="10" spans="1:7" ht="31.8">
      <c r="A10" s="27" t="s">
        <v>75</v>
      </c>
      <c r="B10" s="28" t="s">
        <v>73</v>
      </c>
      <c r="C10" s="29" t="s">
        <v>76</v>
      </c>
      <c r="D10" s="30">
        <v>68400</v>
      </c>
      <c r="E10" s="30">
        <v>50400</v>
      </c>
      <c r="F10" s="31">
        <v>18000</v>
      </c>
      <c r="G10" s="32"/>
    </row>
    <row r="11" spans="1:7" ht="21.6">
      <c r="A11" s="27" t="s">
        <v>77</v>
      </c>
      <c r="B11" s="28" t="s">
        <v>73</v>
      </c>
      <c r="C11" s="29" t="s">
        <v>78</v>
      </c>
      <c r="D11" s="30">
        <v>68400</v>
      </c>
      <c r="E11" s="30">
        <v>50400</v>
      </c>
      <c r="F11" s="31">
        <v>18000</v>
      </c>
      <c r="G11" s="32"/>
    </row>
    <row r="12" spans="1:7" ht="21.6">
      <c r="A12" s="27" t="s">
        <v>79</v>
      </c>
      <c r="B12" s="28" t="s">
        <v>73</v>
      </c>
      <c r="C12" s="29" t="s">
        <v>80</v>
      </c>
      <c r="D12" s="30">
        <v>68400</v>
      </c>
      <c r="E12" s="30">
        <v>50400</v>
      </c>
      <c r="F12" s="31">
        <v>18000</v>
      </c>
      <c r="G12" s="32"/>
    </row>
    <row r="13" spans="1:7">
      <c r="A13" s="27" t="s">
        <v>52</v>
      </c>
      <c r="B13" s="28" t="s">
        <v>73</v>
      </c>
      <c r="C13" s="29" t="s">
        <v>81</v>
      </c>
      <c r="D13" s="30">
        <v>68400</v>
      </c>
      <c r="E13" s="30">
        <v>50400</v>
      </c>
      <c r="F13" s="31">
        <v>18000</v>
      </c>
      <c r="G13" s="32"/>
    </row>
    <row r="14" spans="1:7" ht="42">
      <c r="A14" s="27" t="s">
        <v>82</v>
      </c>
      <c r="B14" s="28" t="s">
        <v>73</v>
      </c>
      <c r="C14" s="29" t="s">
        <v>83</v>
      </c>
      <c r="D14" s="30">
        <v>68400</v>
      </c>
      <c r="E14" s="30">
        <v>50400</v>
      </c>
      <c r="F14" s="31">
        <v>18000</v>
      </c>
      <c r="G14" s="32"/>
    </row>
    <row r="15" spans="1:7" ht="21.6">
      <c r="A15" s="27" t="s">
        <v>84</v>
      </c>
      <c r="B15" s="28" t="s">
        <v>73</v>
      </c>
      <c r="C15" s="29" t="s">
        <v>85</v>
      </c>
      <c r="D15" s="30">
        <v>68400</v>
      </c>
      <c r="E15" s="30">
        <v>50400</v>
      </c>
      <c r="F15" s="31">
        <v>18000</v>
      </c>
      <c r="G15" s="32"/>
    </row>
    <row r="16" spans="1:7" ht="31.8">
      <c r="A16" s="27" t="s">
        <v>86</v>
      </c>
      <c r="B16" s="28" t="s">
        <v>73</v>
      </c>
      <c r="C16" s="29" t="s">
        <v>87</v>
      </c>
      <c r="D16" s="30" t="s">
        <v>21</v>
      </c>
      <c r="E16" s="30">
        <v>50400</v>
      </c>
      <c r="F16" s="31" t="s">
        <v>21</v>
      </c>
      <c r="G16" s="32"/>
    </row>
    <row r="17" spans="1:7" ht="31.8">
      <c r="A17" s="27" t="s">
        <v>88</v>
      </c>
      <c r="B17" s="28" t="s">
        <v>73</v>
      </c>
      <c r="C17" s="29" t="s">
        <v>89</v>
      </c>
      <c r="D17" s="30">
        <v>3829101.82</v>
      </c>
      <c r="E17" s="30">
        <v>2808540.5</v>
      </c>
      <c r="F17" s="31">
        <v>1020561.32</v>
      </c>
      <c r="G17" s="32"/>
    </row>
    <row r="18" spans="1:7" ht="21.6">
      <c r="A18" s="27" t="s">
        <v>77</v>
      </c>
      <c r="B18" s="28" t="s">
        <v>73</v>
      </c>
      <c r="C18" s="29" t="s">
        <v>90</v>
      </c>
      <c r="D18" s="30">
        <v>3829101.82</v>
      </c>
      <c r="E18" s="30">
        <v>2808540.5</v>
      </c>
      <c r="F18" s="31">
        <v>1020561.32</v>
      </c>
      <c r="G18" s="32"/>
    </row>
    <row r="19" spans="1:7" ht="21.6">
      <c r="A19" s="27" t="s">
        <v>79</v>
      </c>
      <c r="B19" s="28" t="s">
        <v>73</v>
      </c>
      <c r="C19" s="29" t="s">
        <v>91</v>
      </c>
      <c r="D19" s="30">
        <v>3829101.82</v>
      </c>
      <c r="E19" s="30">
        <v>2808540.5</v>
      </c>
      <c r="F19" s="31">
        <v>1020561.32</v>
      </c>
      <c r="G19" s="32"/>
    </row>
    <row r="20" spans="1:7">
      <c r="A20" s="27" t="s">
        <v>52</v>
      </c>
      <c r="B20" s="28" t="s">
        <v>73</v>
      </c>
      <c r="C20" s="29" t="s">
        <v>92</v>
      </c>
      <c r="D20" s="30">
        <v>3325548.71</v>
      </c>
      <c r="E20" s="30">
        <v>2424370.9900000002</v>
      </c>
      <c r="F20" s="31">
        <v>901177.72</v>
      </c>
      <c r="G20" s="32"/>
    </row>
    <row r="21" spans="1:7" ht="42">
      <c r="A21" s="27" t="s">
        <v>82</v>
      </c>
      <c r="B21" s="28" t="s">
        <v>73</v>
      </c>
      <c r="C21" s="29" t="s">
        <v>93</v>
      </c>
      <c r="D21" s="30">
        <v>1770548.71</v>
      </c>
      <c r="E21" s="30">
        <v>1320238.98</v>
      </c>
      <c r="F21" s="31">
        <v>450309.73</v>
      </c>
      <c r="G21" s="32"/>
    </row>
    <row r="22" spans="1:7" ht="21.6">
      <c r="A22" s="27" t="s">
        <v>84</v>
      </c>
      <c r="B22" s="28" t="s">
        <v>73</v>
      </c>
      <c r="C22" s="29" t="s">
        <v>94</v>
      </c>
      <c r="D22" s="30">
        <v>1770548.71</v>
      </c>
      <c r="E22" s="30">
        <v>1320238.98</v>
      </c>
      <c r="F22" s="31">
        <v>450309.73</v>
      </c>
      <c r="G22" s="32"/>
    </row>
    <row r="23" spans="1:7">
      <c r="A23" s="27" t="s">
        <v>95</v>
      </c>
      <c r="B23" s="28" t="s">
        <v>73</v>
      </c>
      <c r="C23" s="29" t="s">
        <v>96</v>
      </c>
      <c r="D23" s="30" t="s">
        <v>21</v>
      </c>
      <c r="E23" s="30">
        <v>1018681</v>
      </c>
      <c r="F23" s="31" t="s">
        <v>21</v>
      </c>
      <c r="G23" s="32"/>
    </row>
    <row r="24" spans="1:7" ht="21.6">
      <c r="A24" s="27" t="s">
        <v>97</v>
      </c>
      <c r="B24" s="28" t="s">
        <v>73</v>
      </c>
      <c r="C24" s="29" t="s">
        <v>98</v>
      </c>
      <c r="D24" s="30" t="s">
        <v>21</v>
      </c>
      <c r="E24" s="30">
        <v>450</v>
      </c>
      <c r="F24" s="31" t="s">
        <v>21</v>
      </c>
      <c r="G24" s="32"/>
    </row>
    <row r="25" spans="1:7" ht="31.8">
      <c r="A25" s="27" t="s">
        <v>99</v>
      </c>
      <c r="B25" s="28" t="s">
        <v>73</v>
      </c>
      <c r="C25" s="29" t="s">
        <v>100</v>
      </c>
      <c r="D25" s="30" t="s">
        <v>21</v>
      </c>
      <c r="E25" s="30">
        <v>301107.98</v>
      </c>
      <c r="F25" s="31" t="s">
        <v>21</v>
      </c>
      <c r="G25" s="32"/>
    </row>
    <row r="26" spans="1:7" ht="21.6">
      <c r="A26" s="27" t="s">
        <v>101</v>
      </c>
      <c r="B26" s="28" t="s">
        <v>73</v>
      </c>
      <c r="C26" s="29" t="s">
        <v>102</v>
      </c>
      <c r="D26" s="30">
        <v>1545000</v>
      </c>
      <c r="E26" s="30">
        <v>1103436.75</v>
      </c>
      <c r="F26" s="31">
        <v>441563.25</v>
      </c>
      <c r="G26" s="32"/>
    </row>
    <row r="27" spans="1:7" ht="21.6">
      <c r="A27" s="27" t="s">
        <v>103</v>
      </c>
      <c r="B27" s="28" t="s">
        <v>73</v>
      </c>
      <c r="C27" s="29" t="s">
        <v>104</v>
      </c>
      <c r="D27" s="30">
        <v>1545000</v>
      </c>
      <c r="E27" s="30">
        <v>1103436.75</v>
      </c>
      <c r="F27" s="31">
        <v>441563.25</v>
      </c>
      <c r="G27" s="32"/>
    </row>
    <row r="28" spans="1:7" ht="21.6">
      <c r="A28" s="27" t="s">
        <v>105</v>
      </c>
      <c r="B28" s="28" t="s">
        <v>73</v>
      </c>
      <c r="C28" s="29" t="s">
        <v>106</v>
      </c>
      <c r="D28" s="30" t="s">
        <v>21</v>
      </c>
      <c r="E28" s="30">
        <v>38355.339999999997</v>
      </c>
      <c r="F28" s="31" t="s">
        <v>21</v>
      </c>
      <c r="G28" s="32"/>
    </row>
    <row r="29" spans="1:7">
      <c r="A29" s="27" t="s">
        <v>107</v>
      </c>
      <c r="B29" s="28" t="s">
        <v>73</v>
      </c>
      <c r="C29" s="29" t="s">
        <v>108</v>
      </c>
      <c r="D29" s="30" t="s">
        <v>21</v>
      </c>
      <c r="E29" s="30">
        <v>1065081.4099999999</v>
      </c>
      <c r="F29" s="31" t="s">
        <v>21</v>
      </c>
      <c r="G29" s="32"/>
    </row>
    <row r="30" spans="1:7">
      <c r="A30" s="27" t="s">
        <v>109</v>
      </c>
      <c r="B30" s="28" t="s">
        <v>73</v>
      </c>
      <c r="C30" s="29" t="s">
        <v>110</v>
      </c>
      <c r="D30" s="30">
        <v>10000</v>
      </c>
      <c r="E30" s="30">
        <v>695.26</v>
      </c>
      <c r="F30" s="31">
        <v>9304.74</v>
      </c>
      <c r="G30" s="32"/>
    </row>
    <row r="31" spans="1:7">
      <c r="A31" s="27" t="s">
        <v>111</v>
      </c>
      <c r="B31" s="28" t="s">
        <v>73</v>
      </c>
      <c r="C31" s="29" t="s">
        <v>112</v>
      </c>
      <c r="D31" s="30">
        <v>10000</v>
      </c>
      <c r="E31" s="30">
        <v>695.26</v>
      </c>
      <c r="F31" s="31">
        <v>9304.74</v>
      </c>
      <c r="G31" s="32"/>
    </row>
    <row r="32" spans="1:7">
      <c r="A32" s="27" t="s">
        <v>113</v>
      </c>
      <c r="B32" s="28" t="s">
        <v>73</v>
      </c>
      <c r="C32" s="29" t="s">
        <v>114</v>
      </c>
      <c r="D32" s="30" t="s">
        <v>21</v>
      </c>
      <c r="E32" s="30">
        <v>695.26</v>
      </c>
      <c r="F32" s="31" t="s">
        <v>21</v>
      </c>
      <c r="G32" s="32"/>
    </row>
    <row r="33" spans="1:7">
      <c r="A33" s="27" t="s">
        <v>52</v>
      </c>
      <c r="B33" s="28" t="s">
        <v>73</v>
      </c>
      <c r="C33" s="29" t="s">
        <v>115</v>
      </c>
      <c r="D33" s="30">
        <v>503553.11</v>
      </c>
      <c r="E33" s="30">
        <v>384169.51</v>
      </c>
      <c r="F33" s="31">
        <v>119383.6</v>
      </c>
      <c r="G33" s="32"/>
    </row>
    <row r="34" spans="1:7" ht="42">
      <c r="A34" s="27" t="s">
        <v>82</v>
      </c>
      <c r="B34" s="28" t="s">
        <v>73</v>
      </c>
      <c r="C34" s="29" t="s">
        <v>116</v>
      </c>
      <c r="D34" s="30">
        <v>503553.11</v>
      </c>
      <c r="E34" s="30">
        <v>384169.51</v>
      </c>
      <c r="F34" s="31">
        <v>119383.6</v>
      </c>
      <c r="G34" s="32"/>
    </row>
    <row r="35" spans="1:7" ht="21.6">
      <c r="A35" s="27" t="s">
        <v>84</v>
      </c>
      <c r="B35" s="28" t="s">
        <v>73</v>
      </c>
      <c r="C35" s="29" t="s">
        <v>117</v>
      </c>
      <c r="D35" s="30">
        <v>503553.11</v>
      </c>
      <c r="E35" s="30">
        <v>384169.51</v>
      </c>
      <c r="F35" s="31">
        <v>119383.6</v>
      </c>
      <c r="G35" s="32"/>
    </row>
    <row r="36" spans="1:7">
      <c r="A36" s="27" t="s">
        <v>95</v>
      </c>
      <c r="B36" s="28" t="s">
        <v>73</v>
      </c>
      <c r="C36" s="29" t="s">
        <v>118</v>
      </c>
      <c r="D36" s="30" t="s">
        <v>21</v>
      </c>
      <c r="E36" s="30">
        <v>295061</v>
      </c>
      <c r="F36" s="31" t="s">
        <v>21</v>
      </c>
      <c r="G36" s="32"/>
    </row>
    <row r="37" spans="1:7" ht="31.8">
      <c r="A37" s="27" t="s">
        <v>99</v>
      </c>
      <c r="B37" s="28" t="s">
        <v>73</v>
      </c>
      <c r="C37" s="29" t="s">
        <v>119</v>
      </c>
      <c r="D37" s="30" t="s">
        <v>21</v>
      </c>
      <c r="E37" s="30">
        <v>89108.51</v>
      </c>
      <c r="F37" s="31" t="s">
        <v>21</v>
      </c>
      <c r="G37" s="32"/>
    </row>
    <row r="38" spans="1:7">
      <c r="A38" s="27" t="s">
        <v>120</v>
      </c>
      <c r="B38" s="28" t="s">
        <v>73</v>
      </c>
      <c r="C38" s="29" t="s">
        <v>121</v>
      </c>
      <c r="D38" s="30">
        <v>20000</v>
      </c>
      <c r="E38" s="30" t="s">
        <v>21</v>
      </c>
      <c r="F38" s="31">
        <v>20000</v>
      </c>
      <c r="G38" s="32"/>
    </row>
    <row r="39" spans="1:7" ht="21.6">
      <c r="A39" s="27" t="s">
        <v>77</v>
      </c>
      <c r="B39" s="28" t="s">
        <v>73</v>
      </c>
      <c r="C39" s="29" t="s">
        <v>122</v>
      </c>
      <c r="D39" s="30">
        <v>20000</v>
      </c>
      <c r="E39" s="30" t="s">
        <v>21</v>
      </c>
      <c r="F39" s="31">
        <v>20000</v>
      </c>
      <c r="G39" s="32"/>
    </row>
    <row r="40" spans="1:7" ht="21.6">
      <c r="A40" s="27" t="s">
        <v>79</v>
      </c>
      <c r="B40" s="28" t="s">
        <v>73</v>
      </c>
      <c r="C40" s="29" t="s">
        <v>123</v>
      </c>
      <c r="D40" s="30">
        <v>20000</v>
      </c>
      <c r="E40" s="30" t="s">
        <v>21</v>
      </c>
      <c r="F40" s="31">
        <v>20000</v>
      </c>
      <c r="G40" s="32"/>
    </row>
    <row r="41" spans="1:7">
      <c r="A41" s="27" t="s">
        <v>52</v>
      </c>
      <c r="B41" s="28" t="s">
        <v>73</v>
      </c>
      <c r="C41" s="29" t="s">
        <v>124</v>
      </c>
      <c r="D41" s="30">
        <v>20000</v>
      </c>
      <c r="E41" s="30" t="s">
        <v>21</v>
      </c>
      <c r="F41" s="31">
        <v>20000</v>
      </c>
      <c r="G41" s="32"/>
    </row>
    <row r="42" spans="1:7">
      <c r="A42" s="27" t="s">
        <v>109</v>
      </c>
      <c r="B42" s="28" t="s">
        <v>73</v>
      </c>
      <c r="C42" s="29" t="s">
        <v>125</v>
      </c>
      <c r="D42" s="30">
        <v>20000</v>
      </c>
      <c r="E42" s="30" t="s">
        <v>21</v>
      </c>
      <c r="F42" s="31">
        <v>20000</v>
      </c>
      <c r="G42" s="32"/>
    </row>
    <row r="43" spans="1:7">
      <c r="A43" s="27" t="s">
        <v>126</v>
      </c>
      <c r="B43" s="28" t="s">
        <v>73</v>
      </c>
      <c r="C43" s="29" t="s">
        <v>127</v>
      </c>
      <c r="D43" s="30">
        <v>20000</v>
      </c>
      <c r="E43" s="30" t="s">
        <v>21</v>
      </c>
      <c r="F43" s="31">
        <v>20000</v>
      </c>
      <c r="G43" s="32"/>
    </row>
    <row r="44" spans="1:7">
      <c r="A44" s="27" t="s">
        <v>128</v>
      </c>
      <c r="B44" s="28" t="s">
        <v>73</v>
      </c>
      <c r="C44" s="29" t="s">
        <v>129</v>
      </c>
      <c r="D44" s="30">
        <v>485000</v>
      </c>
      <c r="E44" s="30">
        <v>484235.42</v>
      </c>
      <c r="F44" s="31">
        <v>764.58</v>
      </c>
      <c r="G44" s="32"/>
    </row>
    <row r="45" spans="1:7" ht="21.6">
      <c r="A45" s="27" t="s">
        <v>77</v>
      </c>
      <c r="B45" s="28" t="s">
        <v>73</v>
      </c>
      <c r="C45" s="29" t="s">
        <v>130</v>
      </c>
      <c r="D45" s="30">
        <v>485000</v>
      </c>
      <c r="E45" s="30">
        <v>484235.42</v>
      </c>
      <c r="F45" s="31">
        <v>764.58</v>
      </c>
      <c r="G45" s="32"/>
    </row>
    <row r="46" spans="1:7" ht="21.6">
      <c r="A46" s="27" t="s">
        <v>79</v>
      </c>
      <c r="B46" s="28" t="s">
        <v>73</v>
      </c>
      <c r="C46" s="29" t="s">
        <v>131</v>
      </c>
      <c r="D46" s="30">
        <v>485000</v>
      </c>
      <c r="E46" s="30">
        <v>484235.42</v>
      </c>
      <c r="F46" s="31">
        <v>764.58</v>
      </c>
      <c r="G46" s="32"/>
    </row>
    <row r="47" spans="1:7">
      <c r="A47" s="27" t="s">
        <v>52</v>
      </c>
      <c r="B47" s="28" t="s">
        <v>73</v>
      </c>
      <c r="C47" s="29" t="s">
        <v>132</v>
      </c>
      <c r="D47" s="30">
        <v>485000</v>
      </c>
      <c r="E47" s="30">
        <v>484235.42</v>
      </c>
      <c r="F47" s="31">
        <v>764.58</v>
      </c>
      <c r="G47" s="32"/>
    </row>
    <row r="48" spans="1:7" ht="21.6">
      <c r="A48" s="27" t="s">
        <v>101</v>
      </c>
      <c r="B48" s="28" t="s">
        <v>73</v>
      </c>
      <c r="C48" s="29" t="s">
        <v>133</v>
      </c>
      <c r="D48" s="30">
        <v>482237</v>
      </c>
      <c r="E48" s="30">
        <v>481472.42</v>
      </c>
      <c r="F48" s="31">
        <v>764.58</v>
      </c>
      <c r="G48" s="32"/>
    </row>
    <row r="49" spans="1:7" ht="21.6">
      <c r="A49" s="27" t="s">
        <v>103</v>
      </c>
      <c r="B49" s="28" t="s">
        <v>73</v>
      </c>
      <c r="C49" s="29" t="s">
        <v>134</v>
      </c>
      <c r="D49" s="30">
        <v>482237</v>
      </c>
      <c r="E49" s="30">
        <v>481472.42</v>
      </c>
      <c r="F49" s="31">
        <v>764.58</v>
      </c>
      <c r="G49" s="32"/>
    </row>
    <row r="50" spans="1:7">
      <c r="A50" s="27" t="s">
        <v>107</v>
      </c>
      <c r="B50" s="28" t="s">
        <v>73</v>
      </c>
      <c r="C50" s="29" t="s">
        <v>135</v>
      </c>
      <c r="D50" s="30" t="s">
        <v>21</v>
      </c>
      <c r="E50" s="30">
        <v>481472.42</v>
      </c>
      <c r="F50" s="31" t="s">
        <v>21</v>
      </c>
      <c r="G50" s="32"/>
    </row>
    <row r="51" spans="1:7">
      <c r="A51" s="27" t="s">
        <v>109</v>
      </c>
      <c r="B51" s="28" t="s">
        <v>73</v>
      </c>
      <c r="C51" s="29" t="s">
        <v>136</v>
      </c>
      <c r="D51" s="30">
        <v>2763</v>
      </c>
      <c r="E51" s="30">
        <v>2763</v>
      </c>
      <c r="F51" s="31" t="s">
        <v>21</v>
      </c>
      <c r="G51" s="32"/>
    </row>
    <row r="52" spans="1:7">
      <c r="A52" s="27" t="s">
        <v>111</v>
      </c>
      <c r="B52" s="28" t="s">
        <v>73</v>
      </c>
      <c r="C52" s="29" t="s">
        <v>137</v>
      </c>
      <c r="D52" s="30">
        <v>2763</v>
      </c>
      <c r="E52" s="30">
        <v>2763</v>
      </c>
      <c r="F52" s="31" t="s">
        <v>21</v>
      </c>
      <c r="G52" s="32"/>
    </row>
    <row r="53" spans="1:7">
      <c r="A53" s="27" t="s">
        <v>113</v>
      </c>
      <c r="B53" s="28" t="s">
        <v>73</v>
      </c>
      <c r="C53" s="29" t="s">
        <v>138</v>
      </c>
      <c r="D53" s="30" t="s">
        <v>21</v>
      </c>
      <c r="E53" s="30">
        <v>2763</v>
      </c>
      <c r="F53" s="31" t="s">
        <v>21</v>
      </c>
      <c r="G53" s="32"/>
    </row>
    <row r="54" spans="1:7">
      <c r="A54" s="27" t="s">
        <v>139</v>
      </c>
      <c r="B54" s="28" t="s">
        <v>73</v>
      </c>
      <c r="C54" s="29" t="s">
        <v>140</v>
      </c>
      <c r="D54" s="30">
        <v>104329</v>
      </c>
      <c r="E54" s="30">
        <v>55687.91</v>
      </c>
      <c r="F54" s="31">
        <v>48641.09</v>
      </c>
      <c r="G54" s="32"/>
    </row>
    <row r="55" spans="1:7">
      <c r="A55" s="27" t="s">
        <v>141</v>
      </c>
      <c r="B55" s="28" t="s">
        <v>73</v>
      </c>
      <c r="C55" s="29" t="s">
        <v>142</v>
      </c>
      <c r="D55" s="30">
        <v>104329</v>
      </c>
      <c r="E55" s="30">
        <v>55687.91</v>
      </c>
      <c r="F55" s="31">
        <v>48641.09</v>
      </c>
      <c r="G55" s="32"/>
    </row>
    <row r="56" spans="1:7">
      <c r="A56" s="27" t="s">
        <v>52</v>
      </c>
      <c r="B56" s="28" t="s">
        <v>73</v>
      </c>
      <c r="C56" s="29" t="s">
        <v>143</v>
      </c>
      <c r="D56" s="30">
        <v>104329</v>
      </c>
      <c r="E56" s="30">
        <v>55687.91</v>
      </c>
      <c r="F56" s="31">
        <v>48641.09</v>
      </c>
      <c r="G56" s="32"/>
    </row>
    <row r="57" spans="1:7" ht="31.8">
      <c r="A57" s="27" t="s">
        <v>144</v>
      </c>
      <c r="B57" s="28" t="s">
        <v>73</v>
      </c>
      <c r="C57" s="29" t="s">
        <v>145</v>
      </c>
      <c r="D57" s="30">
        <v>104329</v>
      </c>
      <c r="E57" s="30">
        <v>55687.91</v>
      </c>
      <c r="F57" s="31">
        <v>48641.09</v>
      </c>
      <c r="G57" s="32"/>
    </row>
    <row r="58" spans="1:7" ht="21.6">
      <c r="A58" s="27" t="s">
        <v>146</v>
      </c>
      <c r="B58" s="28" t="s">
        <v>73</v>
      </c>
      <c r="C58" s="29" t="s">
        <v>147</v>
      </c>
      <c r="D58" s="30">
        <v>104329</v>
      </c>
      <c r="E58" s="30">
        <v>55687.91</v>
      </c>
      <c r="F58" s="31">
        <v>48641.09</v>
      </c>
      <c r="G58" s="32"/>
    </row>
    <row r="59" spans="1:7" ht="42">
      <c r="A59" s="27" t="s">
        <v>82</v>
      </c>
      <c r="B59" s="28" t="s">
        <v>73</v>
      </c>
      <c r="C59" s="29" t="s">
        <v>148</v>
      </c>
      <c r="D59" s="30">
        <v>100600.59</v>
      </c>
      <c r="E59" s="30">
        <v>55687.91</v>
      </c>
      <c r="F59" s="31">
        <v>44912.68</v>
      </c>
      <c r="G59" s="32"/>
    </row>
    <row r="60" spans="1:7" ht="21.6">
      <c r="A60" s="27" t="s">
        <v>84</v>
      </c>
      <c r="B60" s="28" t="s">
        <v>73</v>
      </c>
      <c r="C60" s="29" t="s">
        <v>149</v>
      </c>
      <c r="D60" s="30">
        <v>100600.59</v>
      </c>
      <c r="E60" s="30">
        <v>55687.91</v>
      </c>
      <c r="F60" s="31">
        <v>44912.68</v>
      </c>
      <c r="G60" s="32"/>
    </row>
    <row r="61" spans="1:7">
      <c r="A61" s="27" t="s">
        <v>95</v>
      </c>
      <c r="B61" s="28" t="s">
        <v>73</v>
      </c>
      <c r="C61" s="29" t="s">
        <v>150</v>
      </c>
      <c r="D61" s="30" t="s">
        <v>21</v>
      </c>
      <c r="E61" s="30">
        <v>43073</v>
      </c>
      <c r="F61" s="31" t="s">
        <v>21</v>
      </c>
      <c r="G61" s="32"/>
    </row>
    <row r="62" spans="1:7" ht="31.8">
      <c r="A62" s="27" t="s">
        <v>99</v>
      </c>
      <c r="B62" s="28" t="s">
        <v>73</v>
      </c>
      <c r="C62" s="29" t="s">
        <v>151</v>
      </c>
      <c r="D62" s="30" t="s">
        <v>21</v>
      </c>
      <c r="E62" s="30">
        <v>12614.91</v>
      </c>
      <c r="F62" s="31" t="s">
        <v>21</v>
      </c>
      <c r="G62" s="32"/>
    </row>
    <row r="63" spans="1:7" ht="21.6">
      <c r="A63" s="27" t="s">
        <v>101</v>
      </c>
      <c r="B63" s="28" t="s">
        <v>73</v>
      </c>
      <c r="C63" s="29" t="s">
        <v>152</v>
      </c>
      <c r="D63" s="30">
        <v>3728.41</v>
      </c>
      <c r="E63" s="30" t="s">
        <v>21</v>
      </c>
      <c r="F63" s="31">
        <v>3728.41</v>
      </c>
      <c r="G63" s="32"/>
    </row>
    <row r="64" spans="1:7" ht="21.6">
      <c r="A64" s="27" t="s">
        <v>103</v>
      </c>
      <c r="B64" s="28" t="s">
        <v>73</v>
      </c>
      <c r="C64" s="29" t="s">
        <v>153</v>
      </c>
      <c r="D64" s="30">
        <v>3728.41</v>
      </c>
      <c r="E64" s="30" t="s">
        <v>21</v>
      </c>
      <c r="F64" s="31">
        <v>3728.41</v>
      </c>
      <c r="G64" s="32"/>
    </row>
    <row r="65" spans="1:7" ht="21.6">
      <c r="A65" s="27" t="s">
        <v>154</v>
      </c>
      <c r="B65" s="28" t="s">
        <v>73</v>
      </c>
      <c r="C65" s="29" t="s">
        <v>155</v>
      </c>
      <c r="D65" s="30">
        <v>220000</v>
      </c>
      <c r="E65" s="30">
        <v>92437.48</v>
      </c>
      <c r="F65" s="31">
        <v>127562.52</v>
      </c>
      <c r="G65" s="32"/>
    </row>
    <row r="66" spans="1:7" ht="21.6">
      <c r="A66" s="27" t="s">
        <v>156</v>
      </c>
      <c r="B66" s="28" t="s">
        <v>73</v>
      </c>
      <c r="C66" s="29" t="s">
        <v>157</v>
      </c>
      <c r="D66" s="30">
        <v>220000</v>
      </c>
      <c r="E66" s="30">
        <v>92437.48</v>
      </c>
      <c r="F66" s="31">
        <v>127562.52</v>
      </c>
      <c r="G66" s="32"/>
    </row>
    <row r="67" spans="1:7">
      <c r="A67" s="27" t="s">
        <v>52</v>
      </c>
      <c r="B67" s="28" t="s">
        <v>73</v>
      </c>
      <c r="C67" s="29" t="s">
        <v>158</v>
      </c>
      <c r="D67" s="30">
        <v>220000</v>
      </c>
      <c r="E67" s="30">
        <v>92437.48</v>
      </c>
      <c r="F67" s="31">
        <v>127562.52</v>
      </c>
      <c r="G67" s="32"/>
    </row>
    <row r="68" spans="1:7">
      <c r="A68" s="27" t="s">
        <v>52</v>
      </c>
      <c r="B68" s="28" t="s">
        <v>73</v>
      </c>
      <c r="C68" s="29" t="s">
        <v>159</v>
      </c>
      <c r="D68" s="30">
        <v>220000</v>
      </c>
      <c r="E68" s="30">
        <v>92437.48</v>
      </c>
      <c r="F68" s="31">
        <v>127562.52</v>
      </c>
      <c r="G68" s="32"/>
    </row>
    <row r="69" spans="1:7">
      <c r="A69" s="27" t="s">
        <v>52</v>
      </c>
      <c r="B69" s="28" t="s">
        <v>73</v>
      </c>
      <c r="C69" s="29" t="s">
        <v>160</v>
      </c>
      <c r="D69" s="30">
        <v>100000</v>
      </c>
      <c r="E69" s="30" t="s">
        <v>21</v>
      </c>
      <c r="F69" s="31">
        <v>100000</v>
      </c>
      <c r="G69" s="32"/>
    </row>
    <row r="70" spans="1:7" ht="21.6">
      <c r="A70" s="27" t="s">
        <v>101</v>
      </c>
      <c r="B70" s="28" t="s">
        <v>73</v>
      </c>
      <c r="C70" s="29" t="s">
        <v>161</v>
      </c>
      <c r="D70" s="30">
        <v>100000</v>
      </c>
      <c r="E70" s="30" t="s">
        <v>21</v>
      </c>
      <c r="F70" s="31">
        <v>100000</v>
      </c>
      <c r="G70" s="32"/>
    </row>
    <row r="71" spans="1:7" ht="21.6">
      <c r="A71" s="27" t="s">
        <v>103</v>
      </c>
      <c r="B71" s="28" t="s">
        <v>73</v>
      </c>
      <c r="C71" s="29" t="s">
        <v>162</v>
      </c>
      <c r="D71" s="30">
        <v>100000</v>
      </c>
      <c r="E71" s="30" t="s">
        <v>21</v>
      </c>
      <c r="F71" s="31">
        <v>100000</v>
      </c>
      <c r="G71" s="32"/>
    </row>
    <row r="72" spans="1:7">
      <c r="A72" s="27" t="s">
        <v>52</v>
      </c>
      <c r="B72" s="28" t="s">
        <v>73</v>
      </c>
      <c r="C72" s="29" t="s">
        <v>163</v>
      </c>
      <c r="D72" s="30">
        <v>90000</v>
      </c>
      <c r="E72" s="30">
        <v>65583.600000000006</v>
      </c>
      <c r="F72" s="31">
        <v>24416.400000000001</v>
      </c>
      <c r="G72" s="32"/>
    </row>
    <row r="73" spans="1:7" ht="21.6">
      <c r="A73" s="27" t="s">
        <v>101</v>
      </c>
      <c r="B73" s="28" t="s">
        <v>73</v>
      </c>
      <c r="C73" s="29" t="s">
        <v>164</v>
      </c>
      <c r="D73" s="30">
        <v>90000</v>
      </c>
      <c r="E73" s="30">
        <v>65583.600000000006</v>
      </c>
      <c r="F73" s="31">
        <v>24416.400000000001</v>
      </c>
      <c r="G73" s="32"/>
    </row>
    <row r="74" spans="1:7" ht="21.6">
      <c r="A74" s="27" t="s">
        <v>103</v>
      </c>
      <c r="B74" s="28" t="s">
        <v>73</v>
      </c>
      <c r="C74" s="29" t="s">
        <v>165</v>
      </c>
      <c r="D74" s="30">
        <v>90000</v>
      </c>
      <c r="E74" s="30">
        <v>65583.600000000006</v>
      </c>
      <c r="F74" s="31">
        <v>24416.400000000001</v>
      </c>
      <c r="G74" s="32"/>
    </row>
    <row r="75" spans="1:7">
      <c r="A75" s="27" t="s">
        <v>107</v>
      </c>
      <c r="B75" s="28" t="s">
        <v>73</v>
      </c>
      <c r="C75" s="29" t="s">
        <v>166</v>
      </c>
      <c r="D75" s="30" t="s">
        <v>21</v>
      </c>
      <c r="E75" s="30">
        <v>65583.600000000006</v>
      </c>
      <c r="F75" s="31" t="s">
        <v>21</v>
      </c>
      <c r="G75" s="32"/>
    </row>
    <row r="76" spans="1:7">
      <c r="A76" s="27" t="s">
        <v>52</v>
      </c>
      <c r="B76" s="28" t="s">
        <v>73</v>
      </c>
      <c r="C76" s="29" t="s">
        <v>167</v>
      </c>
      <c r="D76" s="30">
        <v>30000</v>
      </c>
      <c r="E76" s="30">
        <v>26853.88</v>
      </c>
      <c r="F76" s="31">
        <v>3146.12</v>
      </c>
      <c r="G76" s="32"/>
    </row>
    <row r="77" spans="1:7" ht="21.6">
      <c r="A77" s="27" t="s">
        <v>101</v>
      </c>
      <c r="B77" s="28" t="s">
        <v>73</v>
      </c>
      <c r="C77" s="29" t="s">
        <v>168</v>
      </c>
      <c r="D77" s="30">
        <v>30000</v>
      </c>
      <c r="E77" s="30">
        <v>26853.88</v>
      </c>
      <c r="F77" s="31">
        <v>3146.12</v>
      </c>
      <c r="G77" s="32"/>
    </row>
    <row r="78" spans="1:7" ht="21.6">
      <c r="A78" s="27" t="s">
        <v>103</v>
      </c>
      <c r="B78" s="28" t="s">
        <v>73</v>
      </c>
      <c r="C78" s="29" t="s">
        <v>169</v>
      </c>
      <c r="D78" s="30">
        <v>30000</v>
      </c>
      <c r="E78" s="30">
        <v>26853.88</v>
      </c>
      <c r="F78" s="31">
        <v>3146.12</v>
      </c>
      <c r="G78" s="32"/>
    </row>
    <row r="79" spans="1:7">
      <c r="A79" s="27" t="s">
        <v>107</v>
      </c>
      <c r="B79" s="28" t="s">
        <v>73</v>
      </c>
      <c r="C79" s="29" t="s">
        <v>170</v>
      </c>
      <c r="D79" s="30" t="s">
        <v>21</v>
      </c>
      <c r="E79" s="30">
        <v>26853.88</v>
      </c>
      <c r="F79" s="31" t="s">
        <v>21</v>
      </c>
      <c r="G79" s="32"/>
    </row>
    <row r="80" spans="1:7">
      <c r="A80" s="27" t="s">
        <v>171</v>
      </c>
      <c r="B80" s="28" t="s">
        <v>73</v>
      </c>
      <c r="C80" s="29" t="s">
        <v>172</v>
      </c>
      <c r="D80" s="30">
        <v>254000</v>
      </c>
      <c r="E80" s="30">
        <v>77672</v>
      </c>
      <c r="F80" s="31">
        <v>176328</v>
      </c>
      <c r="G80" s="32"/>
    </row>
    <row r="81" spans="1:7">
      <c r="A81" s="27" t="s">
        <v>173</v>
      </c>
      <c r="B81" s="28" t="s">
        <v>73</v>
      </c>
      <c r="C81" s="29" t="s">
        <v>174</v>
      </c>
      <c r="D81" s="30">
        <v>254000</v>
      </c>
      <c r="E81" s="30">
        <v>77672</v>
      </c>
      <c r="F81" s="31">
        <v>176328</v>
      </c>
      <c r="G81" s="32"/>
    </row>
    <row r="82" spans="1:7">
      <c r="A82" s="27" t="s">
        <v>52</v>
      </c>
      <c r="B82" s="28" t="s">
        <v>73</v>
      </c>
      <c r="C82" s="29" t="s">
        <v>175</v>
      </c>
      <c r="D82" s="30">
        <v>254000</v>
      </c>
      <c r="E82" s="30">
        <v>77672</v>
      </c>
      <c r="F82" s="31">
        <v>176328</v>
      </c>
      <c r="G82" s="32"/>
    </row>
    <row r="83" spans="1:7">
      <c r="A83" s="27" t="s">
        <v>52</v>
      </c>
      <c r="B83" s="28" t="s">
        <v>73</v>
      </c>
      <c r="C83" s="29" t="s">
        <v>176</v>
      </c>
      <c r="D83" s="30">
        <v>254000</v>
      </c>
      <c r="E83" s="30">
        <v>77672</v>
      </c>
      <c r="F83" s="31">
        <v>176328</v>
      </c>
      <c r="G83" s="32"/>
    </row>
    <row r="84" spans="1:7">
      <c r="A84" s="27" t="s">
        <v>52</v>
      </c>
      <c r="B84" s="28" t="s">
        <v>73</v>
      </c>
      <c r="C84" s="29" t="s">
        <v>177</v>
      </c>
      <c r="D84" s="30">
        <v>254000</v>
      </c>
      <c r="E84" s="30">
        <v>77672</v>
      </c>
      <c r="F84" s="31">
        <v>176328</v>
      </c>
      <c r="G84" s="32"/>
    </row>
    <row r="85" spans="1:7">
      <c r="A85" s="27" t="s">
        <v>52</v>
      </c>
      <c r="B85" s="28" t="s">
        <v>73</v>
      </c>
      <c r="C85" s="29" t="s">
        <v>178</v>
      </c>
      <c r="D85" s="30">
        <v>100000</v>
      </c>
      <c r="E85" s="30">
        <v>77672</v>
      </c>
      <c r="F85" s="31">
        <v>22328</v>
      </c>
      <c r="G85" s="32"/>
    </row>
    <row r="86" spans="1:7" ht="21.6">
      <c r="A86" s="27" t="s">
        <v>101</v>
      </c>
      <c r="B86" s="28" t="s">
        <v>73</v>
      </c>
      <c r="C86" s="29" t="s">
        <v>179</v>
      </c>
      <c r="D86" s="30">
        <v>100000</v>
      </c>
      <c r="E86" s="30">
        <v>77672</v>
      </c>
      <c r="F86" s="31">
        <v>22328</v>
      </c>
      <c r="G86" s="32"/>
    </row>
    <row r="87" spans="1:7" ht="21.6">
      <c r="A87" s="27" t="s">
        <v>103</v>
      </c>
      <c r="B87" s="28" t="s">
        <v>73</v>
      </c>
      <c r="C87" s="29" t="s">
        <v>180</v>
      </c>
      <c r="D87" s="30">
        <v>100000</v>
      </c>
      <c r="E87" s="30">
        <v>77672</v>
      </c>
      <c r="F87" s="31">
        <v>22328</v>
      </c>
      <c r="G87" s="32"/>
    </row>
    <row r="88" spans="1:7">
      <c r="A88" s="27" t="s">
        <v>107</v>
      </c>
      <c r="B88" s="28" t="s">
        <v>73</v>
      </c>
      <c r="C88" s="29" t="s">
        <v>181</v>
      </c>
      <c r="D88" s="30" t="s">
        <v>21</v>
      </c>
      <c r="E88" s="30">
        <v>77672</v>
      </c>
      <c r="F88" s="31" t="s">
        <v>21</v>
      </c>
      <c r="G88" s="32"/>
    </row>
    <row r="89" spans="1:7">
      <c r="A89" s="27" t="s">
        <v>52</v>
      </c>
      <c r="B89" s="28" t="s">
        <v>73</v>
      </c>
      <c r="C89" s="29" t="s">
        <v>182</v>
      </c>
      <c r="D89" s="30">
        <v>154000</v>
      </c>
      <c r="E89" s="30" t="s">
        <v>21</v>
      </c>
      <c r="F89" s="31">
        <v>154000</v>
      </c>
      <c r="G89" s="32"/>
    </row>
    <row r="90" spans="1:7" ht="21.6">
      <c r="A90" s="27" t="s">
        <v>101</v>
      </c>
      <c r="B90" s="28" t="s">
        <v>73</v>
      </c>
      <c r="C90" s="29" t="s">
        <v>183</v>
      </c>
      <c r="D90" s="30">
        <v>154000</v>
      </c>
      <c r="E90" s="30" t="s">
        <v>21</v>
      </c>
      <c r="F90" s="31">
        <v>154000</v>
      </c>
      <c r="G90" s="32"/>
    </row>
    <row r="91" spans="1:7" ht="21.6">
      <c r="A91" s="27" t="s">
        <v>103</v>
      </c>
      <c r="B91" s="28" t="s">
        <v>73</v>
      </c>
      <c r="C91" s="29" t="s">
        <v>184</v>
      </c>
      <c r="D91" s="30">
        <v>154000</v>
      </c>
      <c r="E91" s="30" t="s">
        <v>21</v>
      </c>
      <c r="F91" s="31">
        <v>154000</v>
      </c>
      <c r="G91" s="32"/>
    </row>
    <row r="92" spans="1:7">
      <c r="A92" s="27" t="s">
        <v>185</v>
      </c>
      <c r="B92" s="28" t="s">
        <v>73</v>
      </c>
      <c r="C92" s="29" t="s">
        <v>186</v>
      </c>
      <c r="D92" s="30">
        <v>5202689.38</v>
      </c>
      <c r="E92" s="30">
        <v>2126244.7599999998</v>
      </c>
      <c r="F92" s="31">
        <v>3076444.62</v>
      </c>
      <c r="G92" s="32"/>
    </row>
    <row r="93" spans="1:7">
      <c r="A93" s="27" t="s">
        <v>187</v>
      </c>
      <c r="B93" s="28" t="s">
        <v>73</v>
      </c>
      <c r="C93" s="29" t="s">
        <v>188</v>
      </c>
      <c r="D93" s="30">
        <v>343082.53</v>
      </c>
      <c r="E93" s="30">
        <v>296593.59000000003</v>
      </c>
      <c r="F93" s="31">
        <v>46488.94</v>
      </c>
      <c r="G93" s="32"/>
    </row>
    <row r="94" spans="1:7">
      <c r="A94" s="27" t="s">
        <v>52</v>
      </c>
      <c r="B94" s="28" t="s">
        <v>73</v>
      </c>
      <c r="C94" s="29" t="s">
        <v>189</v>
      </c>
      <c r="D94" s="30">
        <v>168471.05</v>
      </c>
      <c r="E94" s="30">
        <v>168471.05</v>
      </c>
      <c r="F94" s="31" t="s">
        <v>21</v>
      </c>
      <c r="G94" s="32"/>
    </row>
    <row r="95" spans="1:7">
      <c r="A95" s="27" t="s">
        <v>52</v>
      </c>
      <c r="B95" s="28" t="s">
        <v>73</v>
      </c>
      <c r="C95" s="29" t="s">
        <v>190</v>
      </c>
      <c r="D95" s="30">
        <v>168471.05</v>
      </c>
      <c r="E95" s="30">
        <v>168471.05</v>
      </c>
      <c r="F95" s="31" t="s">
        <v>21</v>
      </c>
      <c r="G95" s="32"/>
    </row>
    <row r="96" spans="1:7">
      <c r="A96" s="27" t="s">
        <v>52</v>
      </c>
      <c r="B96" s="28" t="s">
        <v>73</v>
      </c>
      <c r="C96" s="29" t="s">
        <v>191</v>
      </c>
      <c r="D96" s="30">
        <v>168471.05</v>
      </c>
      <c r="E96" s="30">
        <v>168471.05</v>
      </c>
      <c r="F96" s="31" t="s">
        <v>21</v>
      </c>
      <c r="G96" s="32"/>
    </row>
    <row r="97" spans="1:7">
      <c r="A97" s="27" t="s">
        <v>52</v>
      </c>
      <c r="B97" s="28" t="s">
        <v>73</v>
      </c>
      <c r="C97" s="29" t="s">
        <v>192</v>
      </c>
      <c r="D97" s="30">
        <v>168471.05</v>
      </c>
      <c r="E97" s="30">
        <v>168471.05</v>
      </c>
      <c r="F97" s="31" t="s">
        <v>21</v>
      </c>
      <c r="G97" s="32"/>
    </row>
    <row r="98" spans="1:7" ht="21.6">
      <c r="A98" s="27" t="s">
        <v>101</v>
      </c>
      <c r="B98" s="28" t="s">
        <v>73</v>
      </c>
      <c r="C98" s="29" t="s">
        <v>193</v>
      </c>
      <c r="D98" s="30">
        <v>168471.05</v>
      </c>
      <c r="E98" s="30">
        <v>168471.05</v>
      </c>
      <c r="F98" s="31" t="s">
        <v>21</v>
      </c>
      <c r="G98" s="32"/>
    </row>
    <row r="99" spans="1:7" ht="21.6">
      <c r="A99" s="27" t="s">
        <v>103</v>
      </c>
      <c r="B99" s="28" t="s">
        <v>73</v>
      </c>
      <c r="C99" s="29" t="s">
        <v>194</v>
      </c>
      <c r="D99" s="30">
        <v>168471.05</v>
      </c>
      <c r="E99" s="30">
        <v>168471.05</v>
      </c>
      <c r="F99" s="31" t="s">
        <v>21</v>
      </c>
      <c r="G99" s="32"/>
    </row>
    <row r="100" spans="1:7">
      <c r="A100" s="27" t="s">
        <v>107</v>
      </c>
      <c r="B100" s="28" t="s">
        <v>73</v>
      </c>
      <c r="C100" s="29" t="s">
        <v>195</v>
      </c>
      <c r="D100" s="30" t="s">
        <v>21</v>
      </c>
      <c r="E100" s="30">
        <v>168471.05</v>
      </c>
      <c r="F100" s="31" t="s">
        <v>21</v>
      </c>
      <c r="G100" s="32"/>
    </row>
    <row r="101" spans="1:7">
      <c r="A101" s="27" t="s">
        <v>52</v>
      </c>
      <c r="B101" s="28" t="s">
        <v>73</v>
      </c>
      <c r="C101" s="29" t="s">
        <v>196</v>
      </c>
      <c r="D101" s="30">
        <v>75000</v>
      </c>
      <c r="E101" s="30">
        <v>52000</v>
      </c>
      <c r="F101" s="31">
        <v>23000</v>
      </c>
      <c r="G101" s="32"/>
    </row>
    <row r="102" spans="1:7">
      <c r="A102" s="27" t="s">
        <v>52</v>
      </c>
      <c r="B102" s="28" t="s">
        <v>73</v>
      </c>
      <c r="C102" s="29" t="s">
        <v>197</v>
      </c>
      <c r="D102" s="30">
        <v>75000</v>
      </c>
      <c r="E102" s="30">
        <v>52000</v>
      </c>
      <c r="F102" s="31">
        <v>23000</v>
      </c>
      <c r="G102" s="32"/>
    </row>
    <row r="103" spans="1:7">
      <c r="A103" s="27" t="s">
        <v>52</v>
      </c>
      <c r="B103" s="28" t="s">
        <v>73</v>
      </c>
      <c r="C103" s="29" t="s">
        <v>198</v>
      </c>
      <c r="D103" s="30">
        <v>75000</v>
      </c>
      <c r="E103" s="30">
        <v>52000</v>
      </c>
      <c r="F103" s="31">
        <v>23000</v>
      </c>
      <c r="G103" s="32"/>
    </row>
    <row r="104" spans="1:7">
      <c r="A104" s="27" t="s">
        <v>109</v>
      </c>
      <c r="B104" s="28" t="s">
        <v>73</v>
      </c>
      <c r="C104" s="29" t="s">
        <v>199</v>
      </c>
      <c r="D104" s="30">
        <v>75000</v>
      </c>
      <c r="E104" s="30">
        <v>52000</v>
      </c>
      <c r="F104" s="31">
        <v>23000</v>
      </c>
      <c r="G104" s="32"/>
    </row>
    <row r="105" spans="1:7" ht="31.8">
      <c r="A105" s="27" t="s">
        <v>200</v>
      </c>
      <c r="B105" s="28" t="s">
        <v>73</v>
      </c>
      <c r="C105" s="29" t="s">
        <v>201</v>
      </c>
      <c r="D105" s="30">
        <v>75000</v>
      </c>
      <c r="E105" s="30">
        <v>52000</v>
      </c>
      <c r="F105" s="31">
        <v>23000</v>
      </c>
      <c r="G105" s="32"/>
    </row>
    <row r="106" spans="1:7" ht="31.8">
      <c r="A106" s="27" t="s">
        <v>202</v>
      </c>
      <c r="B106" s="28" t="s">
        <v>73</v>
      </c>
      <c r="C106" s="29" t="s">
        <v>203</v>
      </c>
      <c r="D106" s="30" t="s">
        <v>21</v>
      </c>
      <c r="E106" s="30">
        <v>52000</v>
      </c>
      <c r="F106" s="31" t="s">
        <v>21</v>
      </c>
      <c r="G106" s="32"/>
    </row>
    <row r="107" spans="1:7">
      <c r="A107" s="27" t="s">
        <v>52</v>
      </c>
      <c r="B107" s="28" t="s">
        <v>73</v>
      </c>
      <c r="C107" s="29" t="s">
        <v>204</v>
      </c>
      <c r="D107" s="30">
        <v>99611.48</v>
      </c>
      <c r="E107" s="30">
        <v>76122.539999999994</v>
      </c>
      <c r="F107" s="31">
        <v>23488.94</v>
      </c>
      <c r="G107" s="32"/>
    </row>
    <row r="108" spans="1:7" ht="21.6">
      <c r="A108" s="27" t="s">
        <v>101</v>
      </c>
      <c r="B108" s="28" t="s">
        <v>73</v>
      </c>
      <c r="C108" s="29" t="s">
        <v>205</v>
      </c>
      <c r="D108" s="30">
        <v>99611.48</v>
      </c>
      <c r="E108" s="30">
        <v>76122.539999999994</v>
      </c>
      <c r="F108" s="31">
        <v>23488.94</v>
      </c>
      <c r="G108" s="32"/>
    </row>
    <row r="109" spans="1:7" ht="21.6">
      <c r="A109" s="27" t="s">
        <v>103</v>
      </c>
      <c r="B109" s="28" t="s">
        <v>73</v>
      </c>
      <c r="C109" s="29" t="s">
        <v>206</v>
      </c>
      <c r="D109" s="30">
        <v>99611.48</v>
      </c>
      <c r="E109" s="30">
        <v>76122.539999999994</v>
      </c>
      <c r="F109" s="31">
        <v>23488.94</v>
      </c>
      <c r="G109" s="32"/>
    </row>
    <row r="110" spans="1:7">
      <c r="A110" s="27" t="s">
        <v>107</v>
      </c>
      <c r="B110" s="28" t="s">
        <v>73</v>
      </c>
      <c r="C110" s="29" t="s">
        <v>207</v>
      </c>
      <c r="D110" s="30" t="s">
        <v>21</v>
      </c>
      <c r="E110" s="30">
        <v>76122.539999999994</v>
      </c>
      <c r="F110" s="31" t="s">
        <v>21</v>
      </c>
      <c r="G110" s="32"/>
    </row>
    <row r="111" spans="1:7">
      <c r="A111" s="27" t="s">
        <v>208</v>
      </c>
      <c r="B111" s="28" t="s">
        <v>73</v>
      </c>
      <c r="C111" s="29" t="s">
        <v>209</v>
      </c>
      <c r="D111" s="30">
        <v>4859606.8499999996</v>
      </c>
      <c r="E111" s="30">
        <v>1829651.17</v>
      </c>
      <c r="F111" s="31">
        <v>3029955.68</v>
      </c>
      <c r="G111" s="32"/>
    </row>
    <row r="112" spans="1:7">
      <c r="A112" s="27" t="s">
        <v>52</v>
      </c>
      <c r="B112" s="28" t="s">
        <v>73</v>
      </c>
      <c r="C112" s="29" t="s">
        <v>210</v>
      </c>
      <c r="D112" s="30">
        <v>300000</v>
      </c>
      <c r="E112" s="30">
        <v>179793.21</v>
      </c>
      <c r="F112" s="31">
        <v>120206.79</v>
      </c>
      <c r="G112" s="32"/>
    </row>
    <row r="113" spans="1:7" ht="21.6">
      <c r="A113" s="27" t="s">
        <v>101</v>
      </c>
      <c r="B113" s="28" t="s">
        <v>73</v>
      </c>
      <c r="C113" s="29" t="s">
        <v>211</v>
      </c>
      <c r="D113" s="30">
        <v>300000</v>
      </c>
      <c r="E113" s="30">
        <v>179793.21</v>
      </c>
      <c r="F113" s="31">
        <v>120206.79</v>
      </c>
      <c r="G113" s="32"/>
    </row>
    <row r="114" spans="1:7" ht="21.6">
      <c r="A114" s="27" t="s">
        <v>103</v>
      </c>
      <c r="B114" s="28" t="s">
        <v>73</v>
      </c>
      <c r="C114" s="29" t="s">
        <v>212</v>
      </c>
      <c r="D114" s="30">
        <v>300000</v>
      </c>
      <c r="E114" s="30">
        <v>179793.21</v>
      </c>
      <c r="F114" s="31">
        <v>120206.79</v>
      </c>
      <c r="G114" s="32"/>
    </row>
    <row r="115" spans="1:7">
      <c r="A115" s="27" t="s">
        <v>107</v>
      </c>
      <c r="B115" s="28" t="s">
        <v>73</v>
      </c>
      <c r="C115" s="29" t="s">
        <v>213</v>
      </c>
      <c r="D115" s="30" t="s">
        <v>21</v>
      </c>
      <c r="E115" s="30">
        <v>179793.21</v>
      </c>
      <c r="F115" s="31" t="s">
        <v>21</v>
      </c>
      <c r="G115" s="32"/>
    </row>
    <row r="116" spans="1:7">
      <c r="A116" s="27" t="s">
        <v>52</v>
      </c>
      <c r="B116" s="28" t="s">
        <v>73</v>
      </c>
      <c r="C116" s="29" t="s">
        <v>214</v>
      </c>
      <c r="D116" s="30">
        <v>80031.55</v>
      </c>
      <c r="E116" s="30">
        <v>15760.4</v>
      </c>
      <c r="F116" s="31">
        <v>64271.15</v>
      </c>
      <c r="G116" s="32"/>
    </row>
    <row r="117" spans="1:7" ht="21.6">
      <c r="A117" s="27" t="s">
        <v>101</v>
      </c>
      <c r="B117" s="28" t="s">
        <v>73</v>
      </c>
      <c r="C117" s="29" t="s">
        <v>215</v>
      </c>
      <c r="D117" s="30">
        <v>80031.55</v>
      </c>
      <c r="E117" s="30">
        <v>15760.4</v>
      </c>
      <c r="F117" s="31">
        <v>64271.15</v>
      </c>
      <c r="G117" s="32"/>
    </row>
    <row r="118" spans="1:7" ht="21.6">
      <c r="A118" s="27" t="s">
        <v>103</v>
      </c>
      <c r="B118" s="28" t="s">
        <v>73</v>
      </c>
      <c r="C118" s="29" t="s">
        <v>216</v>
      </c>
      <c r="D118" s="30">
        <v>80031.55</v>
      </c>
      <c r="E118" s="30">
        <v>15760.4</v>
      </c>
      <c r="F118" s="31">
        <v>64271.15</v>
      </c>
      <c r="G118" s="32"/>
    </row>
    <row r="119" spans="1:7">
      <c r="A119" s="27" t="s">
        <v>107</v>
      </c>
      <c r="B119" s="28" t="s">
        <v>73</v>
      </c>
      <c r="C119" s="29" t="s">
        <v>217</v>
      </c>
      <c r="D119" s="30" t="s">
        <v>21</v>
      </c>
      <c r="E119" s="30">
        <v>15760.4</v>
      </c>
      <c r="F119" s="31" t="s">
        <v>21</v>
      </c>
      <c r="G119" s="32"/>
    </row>
    <row r="120" spans="1:7">
      <c r="A120" s="27" t="s">
        <v>52</v>
      </c>
      <c r="B120" s="28" t="s">
        <v>73</v>
      </c>
      <c r="C120" s="29" t="s">
        <v>218</v>
      </c>
      <c r="D120" s="30">
        <v>751000</v>
      </c>
      <c r="E120" s="30">
        <v>494548.08</v>
      </c>
      <c r="F120" s="31">
        <v>256451.92</v>
      </c>
      <c r="G120" s="32"/>
    </row>
    <row r="121" spans="1:7" ht="21.6">
      <c r="A121" s="27" t="s">
        <v>101</v>
      </c>
      <c r="B121" s="28" t="s">
        <v>73</v>
      </c>
      <c r="C121" s="29" t="s">
        <v>219</v>
      </c>
      <c r="D121" s="30">
        <v>751000</v>
      </c>
      <c r="E121" s="30">
        <v>494548.08</v>
      </c>
      <c r="F121" s="31">
        <v>256451.92</v>
      </c>
      <c r="G121" s="32"/>
    </row>
    <row r="122" spans="1:7" ht="21.6">
      <c r="A122" s="27" t="s">
        <v>103</v>
      </c>
      <c r="B122" s="28" t="s">
        <v>73</v>
      </c>
      <c r="C122" s="29" t="s">
        <v>220</v>
      </c>
      <c r="D122" s="30">
        <v>751000</v>
      </c>
      <c r="E122" s="30">
        <v>494548.08</v>
      </c>
      <c r="F122" s="31">
        <v>256451.92</v>
      </c>
      <c r="G122" s="32"/>
    </row>
    <row r="123" spans="1:7">
      <c r="A123" s="27" t="s">
        <v>107</v>
      </c>
      <c r="B123" s="28" t="s">
        <v>73</v>
      </c>
      <c r="C123" s="29" t="s">
        <v>221</v>
      </c>
      <c r="D123" s="30" t="s">
        <v>21</v>
      </c>
      <c r="E123" s="30">
        <v>494548.08</v>
      </c>
      <c r="F123" s="31" t="s">
        <v>21</v>
      </c>
      <c r="G123" s="32"/>
    </row>
    <row r="124" spans="1:7">
      <c r="A124" s="27" t="s">
        <v>52</v>
      </c>
      <c r="B124" s="28" t="s">
        <v>73</v>
      </c>
      <c r="C124" s="29" t="s">
        <v>222</v>
      </c>
      <c r="D124" s="30">
        <v>200000</v>
      </c>
      <c r="E124" s="30" t="s">
        <v>21</v>
      </c>
      <c r="F124" s="31">
        <v>200000</v>
      </c>
      <c r="G124" s="32"/>
    </row>
    <row r="125" spans="1:7" ht="21.6">
      <c r="A125" s="27" t="s">
        <v>101</v>
      </c>
      <c r="B125" s="28" t="s">
        <v>73</v>
      </c>
      <c r="C125" s="29" t="s">
        <v>223</v>
      </c>
      <c r="D125" s="30">
        <v>200000</v>
      </c>
      <c r="E125" s="30" t="s">
        <v>21</v>
      </c>
      <c r="F125" s="31">
        <v>200000</v>
      </c>
      <c r="G125" s="32"/>
    </row>
    <row r="126" spans="1:7" ht="21.6">
      <c r="A126" s="27" t="s">
        <v>103</v>
      </c>
      <c r="B126" s="28" t="s">
        <v>73</v>
      </c>
      <c r="C126" s="29" t="s">
        <v>224</v>
      </c>
      <c r="D126" s="30">
        <v>200000</v>
      </c>
      <c r="E126" s="30" t="s">
        <v>21</v>
      </c>
      <c r="F126" s="31">
        <v>200000</v>
      </c>
      <c r="G126" s="32"/>
    </row>
    <row r="127" spans="1:7">
      <c r="A127" s="27" t="s">
        <v>52</v>
      </c>
      <c r="B127" s="28" t="s">
        <v>73</v>
      </c>
      <c r="C127" s="29" t="s">
        <v>225</v>
      </c>
      <c r="D127" s="30">
        <v>300000</v>
      </c>
      <c r="E127" s="30">
        <v>134680</v>
      </c>
      <c r="F127" s="31">
        <v>165320</v>
      </c>
      <c r="G127" s="32"/>
    </row>
    <row r="128" spans="1:7" ht="21.6">
      <c r="A128" s="27" t="s">
        <v>101</v>
      </c>
      <c r="B128" s="28" t="s">
        <v>73</v>
      </c>
      <c r="C128" s="29" t="s">
        <v>226</v>
      </c>
      <c r="D128" s="30">
        <v>300000</v>
      </c>
      <c r="E128" s="30">
        <v>134680</v>
      </c>
      <c r="F128" s="31">
        <v>165320</v>
      </c>
      <c r="G128" s="32"/>
    </row>
    <row r="129" spans="1:7" ht="21.6">
      <c r="A129" s="27" t="s">
        <v>103</v>
      </c>
      <c r="B129" s="28" t="s">
        <v>73</v>
      </c>
      <c r="C129" s="29" t="s">
        <v>227</v>
      </c>
      <c r="D129" s="30">
        <v>300000</v>
      </c>
      <c r="E129" s="30">
        <v>134680</v>
      </c>
      <c r="F129" s="31">
        <v>165320</v>
      </c>
      <c r="G129" s="32"/>
    </row>
    <row r="130" spans="1:7">
      <c r="A130" s="27" t="s">
        <v>107</v>
      </c>
      <c r="B130" s="28" t="s">
        <v>73</v>
      </c>
      <c r="C130" s="29" t="s">
        <v>228</v>
      </c>
      <c r="D130" s="30" t="s">
        <v>21</v>
      </c>
      <c r="E130" s="30">
        <v>134680</v>
      </c>
      <c r="F130" s="31" t="s">
        <v>21</v>
      </c>
      <c r="G130" s="32"/>
    </row>
    <row r="131" spans="1:7">
      <c r="A131" s="27" t="s">
        <v>229</v>
      </c>
      <c r="B131" s="28" t="s">
        <v>73</v>
      </c>
      <c r="C131" s="29" t="s">
        <v>230</v>
      </c>
      <c r="D131" s="30">
        <v>1076000</v>
      </c>
      <c r="E131" s="30" t="s">
        <v>21</v>
      </c>
      <c r="F131" s="31">
        <v>1076000</v>
      </c>
      <c r="G131" s="32"/>
    </row>
    <row r="132" spans="1:7" ht="21.6">
      <c r="A132" s="27" t="s">
        <v>101</v>
      </c>
      <c r="B132" s="28" t="s">
        <v>73</v>
      </c>
      <c r="C132" s="29" t="s">
        <v>231</v>
      </c>
      <c r="D132" s="30">
        <v>1076000</v>
      </c>
      <c r="E132" s="30" t="s">
        <v>21</v>
      </c>
      <c r="F132" s="31">
        <v>1076000</v>
      </c>
      <c r="G132" s="32"/>
    </row>
    <row r="133" spans="1:7" ht="21.6">
      <c r="A133" s="27" t="s">
        <v>103</v>
      </c>
      <c r="B133" s="28" t="s">
        <v>73</v>
      </c>
      <c r="C133" s="29" t="s">
        <v>232</v>
      </c>
      <c r="D133" s="30">
        <v>1076000</v>
      </c>
      <c r="E133" s="30" t="s">
        <v>21</v>
      </c>
      <c r="F133" s="31">
        <v>1076000</v>
      </c>
      <c r="G133" s="32"/>
    </row>
    <row r="134" spans="1:7">
      <c r="A134" s="27" t="s">
        <v>52</v>
      </c>
      <c r="B134" s="28" t="s">
        <v>73</v>
      </c>
      <c r="C134" s="29" t="s">
        <v>233</v>
      </c>
      <c r="D134" s="30">
        <v>120000</v>
      </c>
      <c r="E134" s="30">
        <v>25200</v>
      </c>
      <c r="F134" s="31">
        <v>94800</v>
      </c>
      <c r="G134" s="32"/>
    </row>
    <row r="135" spans="1:7" ht="21.6">
      <c r="A135" s="27" t="s">
        <v>101</v>
      </c>
      <c r="B135" s="28" t="s">
        <v>73</v>
      </c>
      <c r="C135" s="29" t="s">
        <v>234</v>
      </c>
      <c r="D135" s="30">
        <v>120000</v>
      </c>
      <c r="E135" s="30">
        <v>25200</v>
      </c>
      <c r="F135" s="31">
        <v>94800</v>
      </c>
      <c r="G135" s="32"/>
    </row>
    <row r="136" spans="1:7" ht="21.6">
      <c r="A136" s="27" t="s">
        <v>103</v>
      </c>
      <c r="B136" s="28" t="s">
        <v>73</v>
      </c>
      <c r="C136" s="29" t="s">
        <v>235</v>
      </c>
      <c r="D136" s="30">
        <v>120000</v>
      </c>
      <c r="E136" s="30">
        <v>25200</v>
      </c>
      <c r="F136" s="31">
        <v>94800</v>
      </c>
      <c r="G136" s="32"/>
    </row>
    <row r="137" spans="1:7">
      <c r="A137" s="27" t="s">
        <v>107</v>
      </c>
      <c r="B137" s="28" t="s">
        <v>73</v>
      </c>
      <c r="C137" s="29" t="s">
        <v>236</v>
      </c>
      <c r="D137" s="30" t="s">
        <v>21</v>
      </c>
      <c r="E137" s="30">
        <v>25200</v>
      </c>
      <c r="F137" s="31" t="s">
        <v>21</v>
      </c>
      <c r="G137" s="32"/>
    </row>
    <row r="138" spans="1:7">
      <c r="A138" s="27" t="s">
        <v>52</v>
      </c>
      <c r="B138" s="28" t="s">
        <v>73</v>
      </c>
      <c r="C138" s="29" t="s">
        <v>237</v>
      </c>
      <c r="D138" s="30">
        <v>600000</v>
      </c>
      <c r="E138" s="30">
        <v>178559.38</v>
      </c>
      <c r="F138" s="31">
        <v>421440.62</v>
      </c>
      <c r="G138" s="32"/>
    </row>
    <row r="139" spans="1:7" ht="21.6">
      <c r="A139" s="27" t="s">
        <v>101</v>
      </c>
      <c r="B139" s="28" t="s">
        <v>73</v>
      </c>
      <c r="C139" s="29" t="s">
        <v>238</v>
      </c>
      <c r="D139" s="30">
        <v>600000</v>
      </c>
      <c r="E139" s="30">
        <v>178559.38</v>
      </c>
      <c r="F139" s="31">
        <v>421440.62</v>
      </c>
      <c r="G139" s="32"/>
    </row>
    <row r="140" spans="1:7" ht="21.6">
      <c r="A140" s="27" t="s">
        <v>103</v>
      </c>
      <c r="B140" s="28" t="s">
        <v>73</v>
      </c>
      <c r="C140" s="29" t="s">
        <v>239</v>
      </c>
      <c r="D140" s="30">
        <v>600000</v>
      </c>
      <c r="E140" s="30">
        <v>178559.38</v>
      </c>
      <c r="F140" s="31">
        <v>421440.62</v>
      </c>
      <c r="G140" s="32"/>
    </row>
    <row r="141" spans="1:7">
      <c r="A141" s="27" t="s">
        <v>107</v>
      </c>
      <c r="B141" s="28" t="s">
        <v>73</v>
      </c>
      <c r="C141" s="29" t="s">
        <v>240</v>
      </c>
      <c r="D141" s="30" t="s">
        <v>21</v>
      </c>
      <c r="E141" s="30">
        <v>178559.38</v>
      </c>
      <c r="F141" s="31" t="s">
        <v>21</v>
      </c>
      <c r="G141" s="32"/>
    </row>
    <row r="142" spans="1:7">
      <c r="A142" s="27" t="s">
        <v>241</v>
      </c>
      <c r="B142" s="28" t="s">
        <v>73</v>
      </c>
      <c r="C142" s="29" t="s">
        <v>242</v>
      </c>
      <c r="D142" s="30">
        <v>801110.1</v>
      </c>
      <c r="E142" s="30">
        <v>801110.1</v>
      </c>
      <c r="F142" s="31" t="s">
        <v>21</v>
      </c>
      <c r="G142" s="32"/>
    </row>
    <row r="143" spans="1:7" ht="21.6">
      <c r="A143" s="27" t="s">
        <v>101</v>
      </c>
      <c r="B143" s="28" t="s">
        <v>73</v>
      </c>
      <c r="C143" s="29" t="s">
        <v>243</v>
      </c>
      <c r="D143" s="30">
        <v>801110.1</v>
      </c>
      <c r="E143" s="30">
        <v>801110.1</v>
      </c>
      <c r="F143" s="31" t="s">
        <v>21</v>
      </c>
      <c r="G143" s="32"/>
    </row>
    <row r="144" spans="1:7" ht="21.6">
      <c r="A144" s="27" t="s">
        <v>103</v>
      </c>
      <c r="B144" s="28" t="s">
        <v>73</v>
      </c>
      <c r="C144" s="29" t="s">
        <v>244</v>
      </c>
      <c r="D144" s="30">
        <v>801110.1</v>
      </c>
      <c r="E144" s="30">
        <v>801110.1</v>
      </c>
      <c r="F144" s="31" t="s">
        <v>21</v>
      </c>
      <c r="G144" s="32"/>
    </row>
    <row r="145" spans="1:7">
      <c r="A145" s="27" t="s">
        <v>107</v>
      </c>
      <c r="B145" s="28" t="s">
        <v>73</v>
      </c>
      <c r="C145" s="29" t="s">
        <v>245</v>
      </c>
      <c r="D145" s="30" t="s">
        <v>21</v>
      </c>
      <c r="E145" s="30">
        <v>801110.1</v>
      </c>
      <c r="F145" s="31" t="s">
        <v>21</v>
      </c>
      <c r="G145" s="32"/>
    </row>
    <row r="146" spans="1:7" ht="21.6">
      <c r="A146" s="27" t="s">
        <v>77</v>
      </c>
      <c r="B146" s="28" t="s">
        <v>73</v>
      </c>
      <c r="C146" s="29" t="s">
        <v>246</v>
      </c>
      <c r="D146" s="30">
        <v>631465.19999999995</v>
      </c>
      <c r="E146" s="30" t="s">
        <v>21</v>
      </c>
      <c r="F146" s="31">
        <v>631465.19999999995</v>
      </c>
      <c r="G146" s="32"/>
    </row>
    <row r="147" spans="1:7">
      <c r="A147" s="27" t="s">
        <v>52</v>
      </c>
      <c r="B147" s="28" t="s">
        <v>73</v>
      </c>
      <c r="C147" s="29" t="s">
        <v>247</v>
      </c>
      <c r="D147" s="30">
        <v>471517</v>
      </c>
      <c r="E147" s="30" t="s">
        <v>21</v>
      </c>
      <c r="F147" s="31">
        <v>471517</v>
      </c>
      <c r="G147" s="32"/>
    </row>
    <row r="148" spans="1:7">
      <c r="A148" s="27" t="s">
        <v>52</v>
      </c>
      <c r="B148" s="28" t="s">
        <v>73</v>
      </c>
      <c r="C148" s="29" t="s">
        <v>248</v>
      </c>
      <c r="D148" s="30">
        <v>471517</v>
      </c>
      <c r="E148" s="30" t="s">
        <v>21</v>
      </c>
      <c r="F148" s="31">
        <v>471517</v>
      </c>
      <c r="G148" s="32"/>
    </row>
    <row r="149" spans="1:7" ht="21.6">
      <c r="A149" s="27" t="s">
        <v>101</v>
      </c>
      <c r="B149" s="28" t="s">
        <v>73</v>
      </c>
      <c r="C149" s="29" t="s">
        <v>249</v>
      </c>
      <c r="D149" s="30">
        <v>471517</v>
      </c>
      <c r="E149" s="30" t="s">
        <v>21</v>
      </c>
      <c r="F149" s="31">
        <v>471517</v>
      </c>
      <c r="G149" s="32"/>
    </row>
    <row r="150" spans="1:7" ht="21.6">
      <c r="A150" s="27" t="s">
        <v>103</v>
      </c>
      <c r="B150" s="28" t="s">
        <v>73</v>
      </c>
      <c r="C150" s="29" t="s">
        <v>250</v>
      </c>
      <c r="D150" s="30">
        <v>471517</v>
      </c>
      <c r="E150" s="30" t="s">
        <v>21</v>
      </c>
      <c r="F150" s="31">
        <v>471517</v>
      </c>
      <c r="G150" s="32"/>
    </row>
    <row r="151" spans="1:7" ht="31.8">
      <c r="A151" s="27" t="s">
        <v>251</v>
      </c>
      <c r="B151" s="28" t="s">
        <v>73</v>
      </c>
      <c r="C151" s="29" t="s">
        <v>252</v>
      </c>
      <c r="D151" s="30">
        <v>159948.20000000001</v>
      </c>
      <c r="E151" s="30" t="s">
        <v>21</v>
      </c>
      <c r="F151" s="31">
        <v>159948.20000000001</v>
      </c>
      <c r="G151" s="32"/>
    </row>
    <row r="152" spans="1:7">
      <c r="A152" s="27" t="s">
        <v>52</v>
      </c>
      <c r="B152" s="28" t="s">
        <v>73</v>
      </c>
      <c r="C152" s="29" t="s">
        <v>253</v>
      </c>
      <c r="D152" s="30">
        <v>159948.20000000001</v>
      </c>
      <c r="E152" s="30" t="s">
        <v>21</v>
      </c>
      <c r="F152" s="31">
        <v>159948.20000000001</v>
      </c>
      <c r="G152" s="32"/>
    </row>
    <row r="153" spans="1:7" ht="21.6">
      <c r="A153" s="27" t="s">
        <v>101</v>
      </c>
      <c r="B153" s="28" t="s">
        <v>73</v>
      </c>
      <c r="C153" s="29" t="s">
        <v>254</v>
      </c>
      <c r="D153" s="30">
        <v>159948.20000000001</v>
      </c>
      <c r="E153" s="30" t="s">
        <v>21</v>
      </c>
      <c r="F153" s="31">
        <v>159948.20000000001</v>
      </c>
      <c r="G153" s="32"/>
    </row>
    <row r="154" spans="1:7" ht="21.6">
      <c r="A154" s="27" t="s">
        <v>103</v>
      </c>
      <c r="B154" s="28" t="s">
        <v>73</v>
      </c>
      <c r="C154" s="29" t="s">
        <v>255</v>
      </c>
      <c r="D154" s="30">
        <v>159948.20000000001</v>
      </c>
      <c r="E154" s="30" t="s">
        <v>21</v>
      </c>
      <c r="F154" s="31">
        <v>159948.20000000001</v>
      </c>
      <c r="G154" s="32"/>
    </row>
    <row r="155" spans="1:7">
      <c r="A155" s="27" t="s">
        <v>256</v>
      </c>
      <c r="B155" s="28" t="s">
        <v>73</v>
      </c>
      <c r="C155" s="29" t="s">
        <v>257</v>
      </c>
      <c r="D155" s="30">
        <v>25000</v>
      </c>
      <c r="E155" s="30" t="s">
        <v>21</v>
      </c>
      <c r="F155" s="31">
        <v>25000</v>
      </c>
      <c r="G155" s="32"/>
    </row>
    <row r="156" spans="1:7" ht="21.6">
      <c r="A156" s="27" t="s">
        <v>258</v>
      </c>
      <c r="B156" s="28" t="s">
        <v>73</v>
      </c>
      <c r="C156" s="29" t="s">
        <v>259</v>
      </c>
      <c r="D156" s="30">
        <v>25000</v>
      </c>
      <c r="E156" s="30" t="s">
        <v>21</v>
      </c>
      <c r="F156" s="31">
        <v>25000</v>
      </c>
      <c r="G156" s="32"/>
    </row>
    <row r="157" spans="1:7" ht="21.6">
      <c r="A157" s="27" t="s">
        <v>77</v>
      </c>
      <c r="B157" s="28" t="s">
        <v>73</v>
      </c>
      <c r="C157" s="29" t="s">
        <v>260</v>
      </c>
      <c r="D157" s="30">
        <v>25000</v>
      </c>
      <c r="E157" s="30" t="s">
        <v>21</v>
      </c>
      <c r="F157" s="31">
        <v>25000</v>
      </c>
      <c r="G157" s="32"/>
    </row>
    <row r="158" spans="1:7" ht="21.6">
      <c r="A158" s="27" t="s">
        <v>79</v>
      </c>
      <c r="B158" s="28" t="s">
        <v>73</v>
      </c>
      <c r="C158" s="29" t="s">
        <v>261</v>
      </c>
      <c r="D158" s="30">
        <v>25000</v>
      </c>
      <c r="E158" s="30" t="s">
        <v>21</v>
      </c>
      <c r="F158" s="31">
        <v>25000</v>
      </c>
      <c r="G158" s="32"/>
    </row>
    <row r="159" spans="1:7">
      <c r="A159" s="27" t="s">
        <v>52</v>
      </c>
      <c r="B159" s="28" t="s">
        <v>73</v>
      </c>
      <c r="C159" s="29" t="s">
        <v>262</v>
      </c>
      <c r="D159" s="30">
        <v>25000</v>
      </c>
      <c r="E159" s="30" t="s">
        <v>21</v>
      </c>
      <c r="F159" s="31">
        <v>25000</v>
      </c>
      <c r="G159" s="32"/>
    </row>
    <row r="160" spans="1:7" ht="21.6">
      <c r="A160" s="27" t="s">
        <v>101</v>
      </c>
      <c r="B160" s="28" t="s">
        <v>73</v>
      </c>
      <c r="C160" s="29" t="s">
        <v>263</v>
      </c>
      <c r="D160" s="30">
        <v>25000</v>
      </c>
      <c r="E160" s="30" t="s">
        <v>21</v>
      </c>
      <c r="F160" s="31">
        <v>25000</v>
      </c>
      <c r="G160" s="32"/>
    </row>
    <row r="161" spans="1:7" ht="21.6">
      <c r="A161" s="27" t="s">
        <v>103</v>
      </c>
      <c r="B161" s="28" t="s">
        <v>73</v>
      </c>
      <c r="C161" s="29" t="s">
        <v>264</v>
      </c>
      <c r="D161" s="30">
        <v>25000</v>
      </c>
      <c r="E161" s="30" t="s">
        <v>21</v>
      </c>
      <c r="F161" s="31">
        <v>25000</v>
      </c>
      <c r="G161" s="32"/>
    </row>
    <row r="162" spans="1:7">
      <c r="A162" s="27" t="s">
        <v>265</v>
      </c>
      <c r="B162" s="28" t="s">
        <v>73</v>
      </c>
      <c r="C162" s="29" t="s">
        <v>266</v>
      </c>
      <c r="D162" s="30">
        <v>2800000</v>
      </c>
      <c r="E162" s="30">
        <v>1400000</v>
      </c>
      <c r="F162" s="31">
        <v>1400000</v>
      </c>
      <c r="G162" s="32"/>
    </row>
    <row r="163" spans="1:7">
      <c r="A163" s="27" t="s">
        <v>267</v>
      </c>
      <c r="B163" s="28" t="s">
        <v>73</v>
      </c>
      <c r="C163" s="29" t="s">
        <v>268</v>
      </c>
      <c r="D163" s="30">
        <v>2800000</v>
      </c>
      <c r="E163" s="30">
        <v>1400000</v>
      </c>
      <c r="F163" s="31">
        <v>1400000</v>
      </c>
      <c r="G163" s="32"/>
    </row>
    <row r="164" spans="1:7">
      <c r="A164" s="27" t="s">
        <v>52</v>
      </c>
      <c r="B164" s="28" t="s">
        <v>73</v>
      </c>
      <c r="C164" s="29" t="s">
        <v>269</v>
      </c>
      <c r="D164" s="30">
        <v>2800000</v>
      </c>
      <c r="E164" s="30">
        <v>1400000</v>
      </c>
      <c r="F164" s="31">
        <v>1400000</v>
      </c>
      <c r="G164" s="32"/>
    </row>
    <row r="165" spans="1:7">
      <c r="A165" s="27" t="s">
        <v>52</v>
      </c>
      <c r="B165" s="28" t="s">
        <v>73</v>
      </c>
      <c r="C165" s="29" t="s">
        <v>270</v>
      </c>
      <c r="D165" s="30">
        <v>2800000</v>
      </c>
      <c r="E165" s="30">
        <v>1400000</v>
      </c>
      <c r="F165" s="31">
        <v>1400000</v>
      </c>
      <c r="G165" s="32"/>
    </row>
    <row r="166" spans="1:7">
      <c r="A166" s="27" t="s">
        <v>52</v>
      </c>
      <c r="B166" s="28" t="s">
        <v>73</v>
      </c>
      <c r="C166" s="29" t="s">
        <v>271</v>
      </c>
      <c r="D166" s="30">
        <v>2800000</v>
      </c>
      <c r="E166" s="30">
        <v>1400000</v>
      </c>
      <c r="F166" s="31">
        <v>1400000</v>
      </c>
      <c r="G166" s="32"/>
    </row>
    <row r="167" spans="1:7">
      <c r="A167" s="27" t="s">
        <v>272</v>
      </c>
      <c r="B167" s="28" t="s">
        <v>73</v>
      </c>
      <c r="C167" s="29" t="s">
        <v>273</v>
      </c>
      <c r="D167" s="30">
        <v>2800000</v>
      </c>
      <c r="E167" s="30">
        <v>1400000</v>
      </c>
      <c r="F167" s="31">
        <v>1400000</v>
      </c>
      <c r="G167" s="32"/>
    </row>
    <row r="168" spans="1:7">
      <c r="A168" s="27" t="s">
        <v>56</v>
      </c>
      <c r="B168" s="28" t="s">
        <v>73</v>
      </c>
      <c r="C168" s="29" t="s">
        <v>274</v>
      </c>
      <c r="D168" s="30">
        <v>2800000</v>
      </c>
      <c r="E168" s="30">
        <v>1400000</v>
      </c>
      <c r="F168" s="31">
        <v>1400000</v>
      </c>
      <c r="G168" s="32"/>
    </row>
    <row r="169" spans="1:7">
      <c r="A169" s="27" t="s">
        <v>275</v>
      </c>
      <c r="B169" s="28" t="s">
        <v>73</v>
      </c>
      <c r="C169" s="29" t="s">
        <v>276</v>
      </c>
      <c r="D169" s="30">
        <v>225632</v>
      </c>
      <c r="E169" s="30">
        <v>73224</v>
      </c>
      <c r="F169" s="31">
        <v>152408</v>
      </c>
      <c r="G169" s="32"/>
    </row>
    <row r="170" spans="1:7">
      <c r="A170" s="27" t="s">
        <v>277</v>
      </c>
      <c r="B170" s="28" t="s">
        <v>73</v>
      </c>
      <c r="C170" s="29" t="s">
        <v>278</v>
      </c>
      <c r="D170" s="30">
        <v>225632</v>
      </c>
      <c r="E170" s="30">
        <v>73224</v>
      </c>
      <c r="F170" s="31">
        <v>152408</v>
      </c>
      <c r="G170" s="32"/>
    </row>
    <row r="171" spans="1:7">
      <c r="A171" s="27" t="s">
        <v>52</v>
      </c>
      <c r="B171" s="28" t="s">
        <v>73</v>
      </c>
      <c r="C171" s="29" t="s">
        <v>279</v>
      </c>
      <c r="D171" s="30">
        <v>225632</v>
      </c>
      <c r="E171" s="30">
        <v>73224</v>
      </c>
      <c r="F171" s="31">
        <v>152408</v>
      </c>
      <c r="G171" s="32"/>
    </row>
    <row r="172" spans="1:7">
      <c r="A172" s="27" t="s">
        <v>52</v>
      </c>
      <c r="B172" s="28" t="s">
        <v>73</v>
      </c>
      <c r="C172" s="29" t="s">
        <v>280</v>
      </c>
      <c r="D172" s="30">
        <v>225632</v>
      </c>
      <c r="E172" s="30">
        <v>73224</v>
      </c>
      <c r="F172" s="31">
        <v>152408</v>
      </c>
      <c r="G172" s="32"/>
    </row>
    <row r="173" spans="1:7">
      <c r="A173" s="27" t="s">
        <v>52</v>
      </c>
      <c r="B173" s="28" t="s">
        <v>73</v>
      </c>
      <c r="C173" s="29" t="s">
        <v>281</v>
      </c>
      <c r="D173" s="30">
        <v>125632</v>
      </c>
      <c r="E173" s="30">
        <v>73224</v>
      </c>
      <c r="F173" s="31">
        <v>52408</v>
      </c>
      <c r="G173" s="32"/>
    </row>
    <row r="174" spans="1:7">
      <c r="A174" s="27" t="s">
        <v>52</v>
      </c>
      <c r="B174" s="28" t="s">
        <v>73</v>
      </c>
      <c r="C174" s="29" t="s">
        <v>282</v>
      </c>
      <c r="D174" s="30">
        <v>28000</v>
      </c>
      <c r="E174" s="30" t="s">
        <v>21</v>
      </c>
      <c r="F174" s="31">
        <v>28000</v>
      </c>
      <c r="G174" s="32"/>
    </row>
    <row r="175" spans="1:7">
      <c r="A175" s="27" t="s">
        <v>283</v>
      </c>
      <c r="B175" s="28" t="s">
        <v>73</v>
      </c>
      <c r="C175" s="29" t="s">
        <v>284</v>
      </c>
      <c r="D175" s="30">
        <v>28000</v>
      </c>
      <c r="E175" s="30" t="s">
        <v>21</v>
      </c>
      <c r="F175" s="31">
        <v>28000</v>
      </c>
      <c r="G175" s="32"/>
    </row>
    <row r="176" spans="1:7">
      <c r="A176" s="27" t="s">
        <v>285</v>
      </c>
      <c r="B176" s="28" t="s">
        <v>73</v>
      </c>
      <c r="C176" s="29" t="s">
        <v>286</v>
      </c>
      <c r="D176" s="30">
        <v>28000</v>
      </c>
      <c r="E176" s="30" t="s">
        <v>21</v>
      </c>
      <c r="F176" s="31">
        <v>28000</v>
      </c>
      <c r="G176" s="32"/>
    </row>
    <row r="177" spans="1:7">
      <c r="A177" s="27" t="s">
        <v>52</v>
      </c>
      <c r="B177" s="28" t="s">
        <v>73</v>
      </c>
      <c r="C177" s="29" t="s">
        <v>287</v>
      </c>
      <c r="D177" s="30">
        <v>97632</v>
      </c>
      <c r="E177" s="30">
        <v>73224</v>
      </c>
      <c r="F177" s="31">
        <v>24408</v>
      </c>
      <c r="G177" s="32"/>
    </row>
    <row r="178" spans="1:7">
      <c r="A178" s="27" t="s">
        <v>283</v>
      </c>
      <c r="B178" s="28" t="s">
        <v>73</v>
      </c>
      <c r="C178" s="29" t="s">
        <v>288</v>
      </c>
      <c r="D178" s="30">
        <v>97632</v>
      </c>
      <c r="E178" s="30">
        <v>73224</v>
      </c>
      <c r="F178" s="31">
        <v>24408</v>
      </c>
      <c r="G178" s="32"/>
    </row>
    <row r="179" spans="1:7">
      <c r="A179" s="27" t="s">
        <v>289</v>
      </c>
      <c r="B179" s="28" t="s">
        <v>73</v>
      </c>
      <c r="C179" s="29" t="s">
        <v>290</v>
      </c>
      <c r="D179" s="30">
        <v>97632</v>
      </c>
      <c r="E179" s="30">
        <v>73224</v>
      </c>
      <c r="F179" s="31">
        <v>24408</v>
      </c>
      <c r="G179" s="32"/>
    </row>
    <row r="180" spans="1:7">
      <c r="A180" s="27" t="s">
        <v>291</v>
      </c>
      <c r="B180" s="28" t="s">
        <v>73</v>
      </c>
      <c r="C180" s="29" t="s">
        <v>292</v>
      </c>
      <c r="D180" s="30" t="s">
        <v>21</v>
      </c>
      <c r="E180" s="30">
        <v>73224</v>
      </c>
      <c r="F180" s="31" t="s">
        <v>21</v>
      </c>
      <c r="G180" s="32"/>
    </row>
    <row r="181" spans="1:7">
      <c r="A181" s="27" t="s">
        <v>52</v>
      </c>
      <c r="B181" s="28" t="s">
        <v>73</v>
      </c>
      <c r="C181" s="29" t="s">
        <v>293</v>
      </c>
      <c r="D181" s="30">
        <v>100000</v>
      </c>
      <c r="E181" s="30" t="s">
        <v>21</v>
      </c>
      <c r="F181" s="31">
        <v>100000</v>
      </c>
      <c r="G181" s="32"/>
    </row>
    <row r="182" spans="1:7">
      <c r="A182" s="27" t="s">
        <v>52</v>
      </c>
      <c r="B182" s="28" t="s">
        <v>73</v>
      </c>
      <c r="C182" s="29" t="s">
        <v>294</v>
      </c>
      <c r="D182" s="30">
        <v>100000</v>
      </c>
      <c r="E182" s="30" t="s">
        <v>21</v>
      </c>
      <c r="F182" s="31">
        <v>100000</v>
      </c>
      <c r="G182" s="32"/>
    </row>
    <row r="183" spans="1:7">
      <c r="A183" s="27" t="s">
        <v>272</v>
      </c>
      <c r="B183" s="28" t="s">
        <v>73</v>
      </c>
      <c r="C183" s="29" t="s">
        <v>295</v>
      </c>
      <c r="D183" s="30">
        <v>100000</v>
      </c>
      <c r="E183" s="30" t="s">
        <v>21</v>
      </c>
      <c r="F183" s="31">
        <v>100000</v>
      </c>
      <c r="G183" s="32"/>
    </row>
    <row r="184" spans="1:7">
      <c r="A184" s="27" t="s">
        <v>56</v>
      </c>
      <c r="B184" s="28" t="s">
        <v>73</v>
      </c>
      <c r="C184" s="29" t="s">
        <v>296</v>
      </c>
      <c r="D184" s="30">
        <v>100000</v>
      </c>
      <c r="E184" s="30" t="s">
        <v>21</v>
      </c>
      <c r="F184" s="31">
        <v>100000</v>
      </c>
      <c r="G184" s="32"/>
    </row>
    <row r="185" spans="1:7">
      <c r="A185" s="27" t="s">
        <v>297</v>
      </c>
      <c r="B185" s="28" t="s">
        <v>73</v>
      </c>
      <c r="C185" s="29" t="s">
        <v>298</v>
      </c>
      <c r="D185" s="30">
        <v>5000</v>
      </c>
      <c r="E185" s="30" t="s">
        <v>21</v>
      </c>
      <c r="F185" s="31">
        <v>5000</v>
      </c>
      <c r="G185" s="32"/>
    </row>
    <row r="186" spans="1:7">
      <c r="A186" s="27" t="s">
        <v>299</v>
      </c>
      <c r="B186" s="28" t="s">
        <v>73</v>
      </c>
      <c r="C186" s="29" t="s">
        <v>300</v>
      </c>
      <c r="D186" s="30">
        <v>5000</v>
      </c>
      <c r="E186" s="30" t="s">
        <v>21</v>
      </c>
      <c r="F186" s="31">
        <v>5000</v>
      </c>
      <c r="G186" s="32"/>
    </row>
    <row r="187" spans="1:7">
      <c r="A187" s="27" t="s">
        <v>52</v>
      </c>
      <c r="B187" s="28" t="s">
        <v>73</v>
      </c>
      <c r="C187" s="29" t="s">
        <v>301</v>
      </c>
      <c r="D187" s="30">
        <v>5000</v>
      </c>
      <c r="E187" s="30" t="s">
        <v>21</v>
      </c>
      <c r="F187" s="31">
        <v>5000</v>
      </c>
      <c r="G187" s="32"/>
    </row>
    <row r="188" spans="1:7">
      <c r="A188" s="27" t="s">
        <v>52</v>
      </c>
      <c r="B188" s="28" t="s">
        <v>73</v>
      </c>
      <c r="C188" s="29" t="s">
        <v>302</v>
      </c>
      <c r="D188" s="30">
        <v>5000</v>
      </c>
      <c r="E188" s="30" t="s">
        <v>21</v>
      </c>
      <c r="F188" s="31">
        <v>5000</v>
      </c>
      <c r="G188" s="32"/>
    </row>
    <row r="189" spans="1:7">
      <c r="A189" s="27" t="s">
        <v>52</v>
      </c>
      <c r="B189" s="28" t="s">
        <v>73</v>
      </c>
      <c r="C189" s="29" t="s">
        <v>303</v>
      </c>
      <c r="D189" s="30">
        <v>5000</v>
      </c>
      <c r="E189" s="30" t="s">
        <v>21</v>
      </c>
      <c r="F189" s="31">
        <v>5000</v>
      </c>
      <c r="G189" s="32"/>
    </row>
    <row r="190" spans="1:7">
      <c r="A190" s="27" t="s">
        <v>52</v>
      </c>
      <c r="B190" s="28" t="s">
        <v>73</v>
      </c>
      <c r="C190" s="29" t="s">
        <v>304</v>
      </c>
      <c r="D190" s="30">
        <v>5000</v>
      </c>
      <c r="E190" s="30" t="s">
        <v>21</v>
      </c>
      <c r="F190" s="31">
        <v>5000</v>
      </c>
      <c r="G190" s="32"/>
    </row>
    <row r="191" spans="1:7">
      <c r="A191" s="27" t="s">
        <v>272</v>
      </c>
      <c r="B191" s="28" t="s">
        <v>73</v>
      </c>
      <c r="C191" s="29" t="s">
        <v>305</v>
      </c>
      <c r="D191" s="30">
        <v>5000</v>
      </c>
      <c r="E191" s="30" t="s">
        <v>21</v>
      </c>
      <c r="F191" s="31">
        <v>5000</v>
      </c>
      <c r="G191" s="32"/>
    </row>
    <row r="192" spans="1:7">
      <c r="A192" s="27" t="s">
        <v>56</v>
      </c>
      <c r="B192" s="28" t="s">
        <v>73</v>
      </c>
      <c r="C192" s="29" t="s">
        <v>306</v>
      </c>
      <c r="D192" s="30">
        <v>5000</v>
      </c>
      <c r="E192" s="30" t="s">
        <v>21</v>
      </c>
      <c r="F192" s="31">
        <v>5000</v>
      </c>
      <c r="G192" s="32"/>
    </row>
    <row r="193" spans="1:7" ht="24" customHeight="1">
      <c r="A193" s="33" t="s">
        <v>307</v>
      </c>
      <c r="B193" s="34" t="s">
        <v>308</v>
      </c>
      <c r="C193" s="35" t="s">
        <v>13</v>
      </c>
      <c r="D193" s="36">
        <v>-229750</v>
      </c>
      <c r="E193" s="36">
        <v>2659056.14</v>
      </c>
      <c r="F193" s="37" t="s">
        <v>13</v>
      </c>
      <c r="G193" s="38"/>
    </row>
    <row r="194" spans="1:7" ht="15" customHeight="1">
      <c r="A194" s="39"/>
      <c r="B194" s="40"/>
      <c r="C194" s="40"/>
      <c r="D194" s="40"/>
      <c r="E194" s="40"/>
      <c r="F194" s="40"/>
      <c r="G194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15748031496062992" bottom="0.23622047244094491" header="0" footer="0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workbookViewId="0"/>
  </sheetViews>
  <sheetFormatPr defaultRowHeight="14.4"/>
  <cols>
    <col min="1" max="1" width="50.77734375" style="1" customWidth="1"/>
    <col min="2" max="2" width="12.88671875" style="1" customWidth="1"/>
    <col min="3" max="3" width="26.5546875" style="1" customWidth="1"/>
    <col min="4" max="6" width="19.33203125" style="1" customWidth="1"/>
    <col min="7" max="7" width="8.88671875" style="1" customWidth="1"/>
    <col min="8" max="16384" width="8.88671875" style="1"/>
  </cols>
  <sheetData>
    <row r="1" spans="1:7" ht="15" customHeight="1">
      <c r="A1" s="41"/>
      <c r="B1" s="42"/>
      <c r="C1" s="43"/>
      <c r="D1" s="7"/>
      <c r="E1" s="44"/>
      <c r="F1" s="16" t="s">
        <v>309</v>
      </c>
      <c r="G1" s="5"/>
    </row>
    <row r="2" spans="1:7" ht="14.1" customHeight="1">
      <c r="A2" s="349" t="s">
        <v>310</v>
      </c>
      <c r="B2" s="350"/>
      <c r="C2" s="350"/>
      <c r="D2" s="350"/>
      <c r="E2" s="350"/>
      <c r="F2" s="350"/>
      <c r="G2" s="5"/>
    </row>
    <row r="3" spans="1:7" ht="12" customHeight="1">
      <c r="A3" s="45"/>
      <c r="B3" s="46"/>
      <c r="C3" s="47"/>
      <c r="D3" s="48"/>
      <c r="E3" s="49"/>
      <c r="F3" s="50"/>
      <c r="G3" s="5"/>
    </row>
    <row r="4" spans="1:7" ht="13.5" customHeight="1">
      <c r="A4" s="347" t="s">
        <v>2</v>
      </c>
      <c r="B4" s="347" t="s">
        <v>3</v>
      </c>
      <c r="C4" s="347" t="s">
        <v>311</v>
      </c>
      <c r="D4" s="347" t="s">
        <v>5</v>
      </c>
      <c r="E4" s="347" t="s">
        <v>6</v>
      </c>
      <c r="F4" s="347" t="s">
        <v>7</v>
      </c>
      <c r="G4" s="5"/>
    </row>
    <row r="5" spans="1:7" ht="12" customHeight="1">
      <c r="A5" s="348"/>
      <c r="B5" s="348"/>
      <c r="C5" s="348"/>
      <c r="D5" s="348"/>
      <c r="E5" s="348"/>
      <c r="F5" s="348"/>
      <c r="G5" s="5"/>
    </row>
    <row r="6" spans="1:7" ht="12" customHeight="1">
      <c r="A6" s="348"/>
      <c r="B6" s="348"/>
      <c r="C6" s="348"/>
      <c r="D6" s="348"/>
      <c r="E6" s="348"/>
      <c r="F6" s="348"/>
      <c r="G6" s="5"/>
    </row>
    <row r="7" spans="1:7" ht="11.25" customHeight="1">
      <c r="A7" s="348"/>
      <c r="B7" s="348"/>
      <c r="C7" s="348"/>
      <c r="D7" s="348"/>
      <c r="E7" s="348"/>
      <c r="F7" s="348"/>
      <c r="G7" s="5"/>
    </row>
    <row r="8" spans="1:7" ht="10.5" customHeight="1">
      <c r="A8" s="348"/>
      <c r="B8" s="348"/>
      <c r="C8" s="348"/>
      <c r="D8" s="348"/>
      <c r="E8" s="348"/>
      <c r="F8" s="348"/>
      <c r="G8" s="5"/>
    </row>
    <row r="9" spans="1:7" ht="12" customHeight="1">
      <c r="A9" s="9">
        <v>1</v>
      </c>
      <c r="B9" s="10">
        <v>2</v>
      </c>
      <c r="C9" s="18">
        <v>3</v>
      </c>
      <c r="D9" s="19" t="s">
        <v>8</v>
      </c>
      <c r="E9" s="19" t="s">
        <v>9</v>
      </c>
      <c r="F9" s="19" t="s">
        <v>10</v>
      </c>
      <c r="G9" s="5"/>
    </row>
    <row r="10" spans="1:7" ht="18" customHeight="1">
      <c r="A10" s="33" t="s">
        <v>312</v>
      </c>
      <c r="B10" s="51">
        <v>500</v>
      </c>
      <c r="C10" s="52" t="s">
        <v>13</v>
      </c>
      <c r="D10" s="13">
        <v>229750</v>
      </c>
      <c r="E10" s="13">
        <v>-2659056.14</v>
      </c>
      <c r="F10" s="22">
        <v>2888806.14</v>
      </c>
      <c r="G10" s="5"/>
    </row>
    <row r="11" spans="1:7" ht="12" customHeight="1">
      <c r="A11" s="53" t="s">
        <v>14</v>
      </c>
      <c r="B11" s="54"/>
      <c r="C11" s="55"/>
      <c r="D11" s="56"/>
      <c r="E11" s="56"/>
      <c r="F11" s="57"/>
      <c r="G11" s="5"/>
    </row>
    <row r="12" spans="1:7" ht="18" customHeight="1">
      <c r="A12" s="58" t="s">
        <v>313</v>
      </c>
      <c r="B12" s="54">
        <v>520</v>
      </c>
      <c r="C12" s="55" t="s">
        <v>13</v>
      </c>
      <c r="D12" s="59" t="s">
        <v>21</v>
      </c>
      <c r="E12" s="59" t="s">
        <v>21</v>
      </c>
      <c r="F12" s="60" t="s">
        <v>21</v>
      </c>
      <c r="G12" s="5"/>
    </row>
    <row r="13" spans="1:7" ht="12" customHeight="1">
      <c r="A13" s="61" t="s">
        <v>314</v>
      </c>
      <c r="B13" s="54"/>
      <c r="C13" s="55"/>
      <c r="D13" s="56"/>
      <c r="E13" s="56"/>
      <c r="F13" s="57"/>
      <c r="G13" s="5"/>
    </row>
    <row r="14" spans="1:7" ht="14.1" customHeight="1">
      <c r="A14" s="62" t="s">
        <v>315</v>
      </c>
      <c r="B14" s="54">
        <v>620</v>
      </c>
      <c r="C14" s="55" t="s">
        <v>13</v>
      </c>
      <c r="D14" s="59" t="s">
        <v>21</v>
      </c>
      <c r="E14" s="59" t="s">
        <v>21</v>
      </c>
      <c r="F14" s="60" t="s">
        <v>21</v>
      </c>
      <c r="G14" s="5"/>
    </row>
    <row r="15" spans="1:7" ht="12.9" customHeight="1">
      <c r="A15" s="63" t="s">
        <v>314</v>
      </c>
      <c r="B15" s="54"/>
      <c r="C15" s="55"/>
      <c r="D15" s="56"/>
      <c r="E15" s="56"/>
      <c r="F15" s="57"/>
      <c r="G15" s="5"/>
    </row>
    <row r="16" spans="1:7" ht="14.1" customHeight="1">
      <c r="A16" s="64" t="s">
        <v>316</v>
      </c>
      <c r="B16" s="54">
        <v>700</v>
      </c>
      <c r="C16" s="55"/>
      <c r="D16" s="59">
        <v>229750</v>
      </c>
      <c r="E16" s="59">
        <v>-2659056.14</v>
      </c>
      <c r="F16" s="60" t="s">
        <v>21</v>
      </c>
      <c r="G16" s="5"/>
    </row>
    <row r="17" spans="1:7">
      <c r="A17" s="65" t="s">
        <v>317</v>
      </c>
      <c r="B17" s="54">
        <v>700</v>
      </c>
      <c r="C17" s="55" t="s">
        <v>318</v>
      </c>
      <c r="D17" s="59">
        <v>229750</v>
      </c>
      <c r="E17" s="59">
        <v>-2659056.14</v>
      </c>
      <c r="F17" s="60" t="s">
        <v>21</v>
      </c>
      <c r="G17" s="5"/>
    </row>
    <row r="18" spans="1:7" ht="14.1" customHeight="1">
      <c r="A18" s="62" t="s">
        <v>319</v>
      </c>
      <c r="B18" s="54">
        <v>710</v>
      </c>
      <c r="C18" s="55"/>
      <c r="D18" s="59">
        <v>-13009402.199999999</v>
      </c>
      <c r="E18" s="59">
        <v>-9890728.6099999994</v>
      </c>
      <c r="F18" s="66" t="s">
        <v>320</v>
      </c>
      <c r="G18" s="5"/>
    </row>
    <row r="19" spans="1:7">
      <c r="A19" s="27" t="s">
        <v>321</v>
      </c>
      <c r="B19" s="54">
        <v>710</v>
      </c>
      <c r="C19" s="55" t="s">
        <v>322</v>
      </c>
      <c r="D19" s="59">
        <v>-13009402.199999999</v>
      </c>
      <c r="E19" s="59">
        <v>-9890728.6099999994</v>
      </c>
      <c r="F19" s="66" t="s">
        <v>320</v>
      </c>
      <c r="G19" s="5"/>
    </row>
    <row r="20" spans="1:7">
      <c r="A20" s="27" t="s">
        <v>323</v>
      </c>
      <c r="B20" s="54">
        <v>710</v>
      </c>
      <c r="C20" s="55" t="s">
        <v>324</v>
      </c>
      <c r="D20" s="59">
        <v>-13009402.199999999</v>
      </c>
      <c r="E20" s="59">
        <v>-9890728.6099999994</v>
      </c>
      <c r="F20" s="66" t="s">
        <v>320</v>
      </c>
      <c r="G20" s="5"/>
    </row>
    <row r="21" spans="1:7">
      <c r="A21" s="27" t="s">
        <v>325</v>
      </c>
      <c r="B21" s="54">
        <v>710</v>
      </c>
      <c r="C21" s="55" t="s">
        <v>326</v>
      </c>
      <c r="D21" s="59">
        <v>-13009402.199999999</v>
      </c>
      <c r="E21" s="59">
        <v>-9890728.6099999994</v>
      </c>
      <c r="F21" s="66" t="s">
        <v>320</v>
      </c>
      <c r="G21" s="5"/>
    </row>
    <row r="22" spans="1:7" ht="21.6">
      <c r="A22" s="27" t="s">
        <v>327</v>
      </c>
      <c r="B22" s="54">
        <v>710</v>
      </c>
      <c r="C22" s="55" t="s">
        <v>328</v>
      </c>
      <c r="D22" s="59">
        <v>-13009402.199999999</v>
      </c>
      <c r="E22" s="59">
        <v>-9890728.6099999994</v>
      </c>
      <c r="F22" s="66" t="s">
        <v>320</v>
      </c>
      <c r="G22" s="5"/>
    </row>
    <row r="23" spans="1:7" ht="14.1" customHeight="1">
      <c r="A23" s="62" t="s">
        <v>329</v>
      </c>
      <c r="B23" s="54">
        <v>720</v>
      </c>
      <c r="C23" s="55"/>
      <c r="D23" s="59">
        <v>13239152.199999999</v>
      </c>
      <c r="E23" s="59">
        <v>7231672.4699999997</v>
      </c>
      <c r="F23" s="66" t="s">
        <v>320</v>
      </c>
      <c r="G23" s="5"/>
    </row>
    <row r="24" spans="1:7">
      <c r="A24" s="27" t="s">
        <v>330</v>
      </c>
      <c r="B24" s="54">
        <v>720</v>
      </c>
      <c r="C24" s="67" t="s">
        <v>331</v>
      </c>
      <c r="D24" s="59">
        <v>13239152.199999999</v>
      </c>
      <c r="E24" s="59">
        <v>7231672.4699999997</v>
      </c>
      <c r="F24" s="66" t="s">
        <v>320</v>
      </c>
      <c r="G24" s="5"/>
    </row>
    <row r="25" spans="1:7">
      <c r="A25" s="27" t="s">
        <v>332</v>
      </c>
      <c r="B25" s="54">
        <v>720</v>
      </c>
      <c r="C25" s="67" t="s">
        <v>333</v>
      </c>
      <c r="D25" s="59">
        <v>13239152.199999999</v>
      </c>
      <c r="E25" s="59">
        <v>7231672.4699999997</v>
      </c>
      <c r="F25" s="66" t="s">
        <v>320</v>
      </c>
      <c r="G25" s="5"/>
    </row>
    <row r="26" spans="1:7">
      <c r="A26" s="27" t="s">
        <v>334</v>
      </c>
      <c r="B26" s="54">
        <v>720</v>
      </c>
      <c r="C26" s="67" t="s">
        <v>335</v>
      </c>
      <c r="D26" s="59">
        <v>13239152.199999999</v>
      </c>
      <c r="E26" s="59">
        <v>7231672.4699999997</v>
      </c>
      <c r="F26" s="66" t="s">
        <v>320</v>
      </c>
      <c r="G26" s="5"/>
    </row>
    <row r="27" spans="1:7" ht="21.6">
      <c r="A27" s="27" t="s">
        <v>336</v>
      </c>
      <c r="B27" s="54">
        <v>720</v>
      </c>
      <c r="C27" s="67" t="s">
        <v>337</v>
      </c>
      <c r="D27" s="59">
        <v>13239152.199999999</v>
      </c>
      <c r="E27" s="59">
        <v>7231672.4699999997</v>
      </c>
      <c r="F27" s="66" t="s">
        <v>320</v>
      </c>
      <c r="G27" s="5"/>
    </row>
    <row r="28" spans="1:7" ht="9.9" customHeight="1">
      <c r="A28" s="68"/>
      <c r="B28" s="69"/>
      <c r="C28" s="69"/>
      <c r="D28" s="70"/>
      <c r="E28" s="71"/>
      <c r="F28" s="71"/>
      <c r="G28" s="5"/>
    </row>
    <row r="29" spans="1:7" ht="9.9" customHeight="1">
      <c r="A29" s="6" t="s">
        <v>338</v>
      </c>
      <c r="B29" s="357"/>
      <c r="C29" s="358"/>
      <c r="D29" s="72"/>
      <c r="E29" s="73"/>
      <c r="F29" s="73"/>
      <c r="G29" s="5"/>
    </row>
    <row r="30" spans="1:7" ht="9.9" customHeight="1">
      <c r="A30" s="74" t="s">
        <v>339</v>
      </c>
      <c r="B30" s="353" t="s">
        <v>340</v>
      </c>
      <c r="C30" s="354"/>
      <c r="D30" s="75"/>
      <c r="E30" s="76"/>
      <c r="F30" s="76"/>
      <c r="G30" s="5"/>
    </row>
    <row r="31" spans="1:7" ht="9.9" customHeight="1">
      <c r="A31" s="77"/>
      <c r="B31" s="78"/>
      <c r="C31" s="79"/>
      <c r="D31" s="73"/>
      <c r="E31" s="73"/>
      <c r="F31" s="73"/>
      <c r="G31" s="5"/>
    </row>
    <row r="32" spans="1:7" ht="12" customHeight="1">
      <c r="A32" s="77"/>
      <c r="B32" s="78"/>
      <c r="C32" s="79"/>
      <c r="D32" s="73"/>
      <c r="E32" s="73"/>
      <c r="F32" s="73"/>
      <c r="G32" s="5"/>
    </row>
    <row r="33" spans="1:7" ht="13.5" customHeight="1">
      <c r="A33" s="72" t="s">
        <v>341</v>
      </c>
      <c r="B33" s="43"/>
      <c r="C33" s="79"/>
      <c r="D33" s="43"/>
      <c r="E33" s="43"/>
      <c r="F33" s="73"/>
      <c r="G33" s="5"/>
    </row>
    <row r="34" spans="1:7" ht="11.1" customHeight="1">
      <c r="A34" s="4" t="s">
        <v>342</v>
      </c>
      <c r="B34" s="359"/>
      <c r="C34" s="360"/>
      <c r="D34" s="4"/>
      <c r="E34" s="4"/>
      <c r="F34" s="4"/>
      <c r="G34" s="5"/>
    </row>
    <row r="35" spans="1:7" ht="11.1" customHeight="1">
      <c r="A35" s="74" t="s">
        <v>343</v>
      </c>
      <c r="B35" s="353" t="s">
        <v>340</v>
      </c>
      <c r="C35" s="354"/>
      <c r="D35" s="4"/>
      <c r="E35" s="4"/>
      <c r="F35" s="4"/>
      <c r="G35" s="5"/>
    </row>
    <row r="36" spans="1:7" ht="17.100000000000001" customHeight="1">
      <c r="A36" s="4"/>
      <c r="B36" s="80"/>
      <c r="C36" s="79"/>
      <c r="D36" s="4"/>
      <c r="E36" s="4"/>
      <c r="F36" s="4"/>
      <c r="G36" s="5"/>
    </row>
    <row r="37" spans="1:7" ht="17.100000000000001" customHeight="1">
      <c r="A37" s="6" t="s">
        <v>344</v>
      </c>
      <c r="B37" s="357"/>
      <c r="C37" s="358"/>
      <c r="D37" s="4"/>
      <c r="E37" s="4"/>
      <c r="F37" s="4"/>
      <c r="G37" s="5"/>
    </row>
    <row r="38" spans="1:7" ht="12" customHeight="1">
      <c r="A38" s="74" t="s">
        <v>345</v>
      </c>
      <c r="B38" s="353" t="s">
        <v>340</v>
      </c>
      <c r="C38" s="354"/>
      <c r="D38" s="5"/>
      <c r="E38" s="4"/>
      <c r="F38" s="4"/>
      <c r="G38" s="5"/>
    </row>
    <row r="39" spans="1:7" ht="17.100000000000001" customHeight="1">
      <c r="A39" s="6"/>
      <c r="B39" s="6"/>
      <c r="C39" s="6"/>
      <c r="D39" s="79"/>
      <c r="E39" s="4"/>
      <c r="F39" s="4"/>
      <c r="G39" s="5"/>
    </row>
    <row r="40" spans="1:7" ht="17.100000000000001" customHeight="1">
      <c r="A40" s="6" t="s">
        <v>346</v>
      </c>
      <c r="B40" s="77"/>
      <c r="C40" s="77"/>
      <c r="D40" s="79"/>
      <c r="E40" s="2"/>
      <c r="F40" s="2"/>
      <c r="G40" s="5"/>
    </row>
    <row r="41" spans="1:7" hidden="1">
      <c r="A41" s="81" t="s">
        <v>347</v>
      </c>
      <c r="B41" s="81"/>
      <c r="C41" s="81"/>
      <c r="D41" s="81"/>
      <c r="E41" s="81"/>
      <c r="F41" s="81"/>
      <c r="G41" s="5"/>
    </row>
    <row r="42" spans="1:7" hidden="1">
      <c r="A42" s="355" t="s">
        <v>347</v>
      </c>
      <c r="B42" s="356"/>
      <c r="C42" s="356"/>
      <c r="D42" s="356"/>
      <c r="E42" s="356"/>
      <c r="F42" s="356"/>
      <c r="G42" s="5"/>
    </row>
    <row r="43" spans="1:7" hidden="1">
      <c r="A43" s="82" t="s">
        <v>347</v>
      </c>
      <c r="B43" s="82"/>
      <c r="C43" s="82"/>
      <c r="D43" s="82"/>
      <c r="E43" s="82"/>
      <c r="F43" s="82"/>
      <c r="G43" s="5"/>
    </row>
  </sheetData>
  <mergeCells count="14">
    <mergeCell ref="B38:C38"/>
    <mergeCell ref="A42:F42"/>
    <mergeCell ref="B29:C29"/>
    <mergeCell ref="B30:C30"/>
    <mergeCell ref="B34:C34"/>
    <mergeCell ref="B35:C35"/>
    <mergeCell ref="B37:C37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7787CB-A95D-4CE1-8699-1402B29CA7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Расх</vt:lpstr>
      <vt:lpstr>Доходы</vt:lpstr>
      <vt:lpstr>Расходы</vt:lpstr>
      <vt:lpstr>Источники</vt:lpstr>
      <vt:lpstr>Расх!Область_печати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zabolotie-3\zabolotie</dc:creator>
  <cp:lastModifiedBy>zabolotie</cp:lastModifiedBy>
  <cp:lastPrinted>2019-10-22T05:40:04Z</cp:lastPrinted>
  <dcterms:created xsi:type="dcterms:W3CDTF">2019-10-14T11:06:17Z</dcterms:created>
  <dcterms:modified xsi:type="dcterms:W3CDTF">2019-10-22T05:46:13Z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18.2.9.29521</vt:lpwstr>
  </property>
  <property fmtid="{D5CDD505-2E9C-101B-9397-08002B2CF9AE}" pid="5" name="Версия базы">
    <vt:lpwstr>18.2.0.129690660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192.168.71.8</vt:lpwstr>
  </property>
  <property fmtid="{D5CDD505-2E9C-101B-9397-08002B2CF9AE}" pid="8" name="База">
    <vt:lpwstr>svod_smart</vt:lpwstr>
  </property>
  <property fmtid="{D5CDD505-2E9C-101B-9397-08002B2CF9AE}" pid="9" name="Пользователь">
    <vt:lpwstr>mo_37026_30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