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10" windowWidth="15120" windowHeight="8010" activeTab="1"/>
  </bookViews>
  <sheets>
    <sheet name="доходы" sheetId="1" r:id="rId1"/>
    <sheet name="расходы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66" i="2"/>
  <c r="G65" s="1"/>
  <c r="G64" s="1"/>
  <c r="G67"/>
  <c r="G63" s="1"/>
  <c r="G20"/>
  <c r="G21"/>
  <c r="F48"/>
  <c r="F33"/>
  <c r="G138"/>
  <c r="G137" s="1"/>
  <c r="G139"/>
  <c r="H139" s="1"/>
  <c r="G133"/>
  <c r="G132" s="1"/>
  <c r="H132" s="1"/>
  <c r="G129"/>
  <c r="H129" s="1"/>
  <c r="G124"/>
  <c r="H124" s="1"/>
  <c r="F109"/>
  <c r="F108" s="1"/>
  <c r="G106"/>
  <c r="H106" s="1"/>
  <c r="F106"/>
  <c r="G104"/>
  <c r="F104"/>
  <c r="G95"/>
  <c r="G94" s="1"/>
  <c r="G96"/>
  <c r="F96"/>
  <c r="G87"/>
  <c r="H87" s="1"/>
  <c r="G91"/>
  <c r="G90" s="1"/>
  <c r="H90" s="1"/>
  <c r="F90"/>
  <c r="G81"/>
  <c r="G80" s="1"/>
  <c r="H71"/>
  <c r="H72"/>
  <c r="H75"/>
  <c r="H76"/>
  <c r="H77"/>
  <c r="H78"/>
  <c r="H79"/>
  <c r="H82"/>
  <c r="H88"/>
  <c r="H89"/>
  <c r="H92"/>
  <c r="H97"/>
  <c r="H98"/>
  <c r="H99"/>
  <c r="H100"/>
  <c r="H101"/>
  <c r="H102"/>
  <c r="H103"/>
  <c r="H105"/>
  <c r="H107"/>
  <c r="H112"/>
  <c r="H113"/>
  <c r="H114"/>
  <c r="H115"/>
  <c r="H116"/>
  <c r="H117"/>
  <c r="H118"/>
  <c r="H119"/>
  <c r="H125"/>
  <c r="H130"/>
  <c r="H131"/>
  <c r="H133"/>
  <c r="H134"/>
  <c r="H138"/>
  <c r="H140"/>
  <c r="F67"/>
  <c r="F66" s="1"/>
  <c r="F65" s="1"/>
  <c r="F64" s="1"/>
  <c r="F63" s="1"/>
  <c r="G60"/>
  <c r="G61"/>
  <c r="G58"/>
  <c r="G57" s="1"/>
  <c r="G49"/>
  <c r="G48" s="1"/>
  <c r="G47" s="1"/>
  <c r="G46" s="1"/>
  <c r="G50"/>
  <c r="G25"/>
  <c r="G23"/>
  <c r="G136" l="1"/>
  <c r="H137"/>
  <c r="G128"/>
  <c r="H104"/>
  <c r="G86"/>
  <c r="G123"/>
  <c r="H96"/>
  <c r="G22"/>
  <c r="H91"/>
  <c r="G93"/>
  <c r="G74"/>
  <c r="F95"/>
  <c r="G85"/>
  <c r="G56"/>
  <c r="F126"/>
  <c r="H111"/>
  <c r="H110"/>
  <c r="H109"/>
  <c r="H108"/>
  <c r="F86"/>
  <c r="F81"/>
  <c r="F80" s="1"/>
  <c r="F74" s="1"/>
  <c r="F56"/>
  <c r="F55" s="1"/>
  <c r="F54" s="1"/>
  <c r="F53"/>
  <c r="F42"/>
  <c r="F41" s="1"/>
  <c r="F40" s="1"/>
  <c r="F39" s="1"/>
  <c r="F38" s="1"/>
  <c r="F29"/>
  <c r="F28" s="1"/>
  <c r="F21" s="1"/>
  <c r="F25"/>
  <c r="F23"/>
  <c r="F19"/>
  <c r="F18" s="1"/>
  <c r="F11" s="1"/>
  <c r="H136" l="1"/>
  <c r="G135"/>
  <c r="H135" s="1"/>
  <c r="H128"/>
  <c r="G127"/>
  <c r="G122"/>
  <c r="H123"/>
  <c r="H86"/>
  <c r="F94"/>
  <c r="H95"/>
  <c r="H81"/>
  <c r="G84"/>
  <c r="G83" s="1"/>
  <c r="G73" s="1"/>
  <c r="H80"/>
  <c r="H74"/>
  <c r="F49"/>
  <c r="F85"/>
  <c r="F22"/>
  <c r="E25" i="1"/>
  <c r="D25"/>
  <c r="D18"/>
  <c r="D15"/>
  <c r="D12"/>
  <c r="D6" s="1"/>
  <c r="E6" s="1"/>
  <c r="D9"/>
  <c r="D7"/>
  <c r="E7" s="1"/>
  <c r="D17"/>
  <c r="E8"/>
  <c r="E9"/>
  <c r="E10"/>
  <c r="E11"/>
  <c r="E12"/>
  <c r="E13"/>
  <c r="E14"/>
  <c r="E15"/>
  <c r="E16"/>
  <c r="E19"/>
  <c r="E20"/>
  <c r="E21"/>
  <c r="E22"/>
  <c r="E23"/>
  <c r="H12" i="2"/>
  <c r="H13"/>
  <c r="H14"/>
  <c r="H15"/>
  <c r="H16"/>
  <c r="H17"/>
  <c r="H23"/>
  <c r="H31"/>
  <c r="H32"/>
  <c r="H33"/>
  <c r="H45"/>
  <c r="H52"/>
  <c r="H58"/>
  <c r="H59"/>
  <c r="H60"/>
  <c r="H61"/>
  <c r="H62"/>
  <c r="H63"/>
  <c r="H64"/>
  <c r="H65"/>
  <c r="H66"/>
  <c r="H67"/>
  <c r="H68"/>
  <c r="H69"/>
  <c r="H70"/>
  <c r="G19"/>
  <c r="G18" s="1"/>
  <c r="G55"/>
  <c r="G54" s="1"/>
  <c r="G53" s="1"/>
  <c r="H53" s="1"/>
  <c r="G36"/>
  <c r="G35" s="1"/>
  <c r="E18" i="1"/>
  <c r="C6"/>
  <c r="G126" i="2" l="1"/>
  <c r="H126" s="1"/>
  <c r="H127"/>
  <c r="G121"/>
  <c r="H122"/>
  <c r="F93"/>
  <c r="H93" s="1"/>
  <c r="H94"/>
  <c r="H85"/>
  <c r="H54"/>
  <c r="F47"/>
  <c r="F46" s="1"/>
  <c r="H48"/>
  <c r="E24" i="1"/>
  <c r="E17"/>
  <c r="H35" i="2"/>
  <c r="G34"/>
  <c r="H44"/>
  <c r="H121" l="1"/>
  <c r="G120"/>
  <c r="H120" s="1"/>
  <c r="F84"/>
  <c r="H37"/>
  <c r="H21"/>
  <c r="H22"/>
  <c r="H34"/>
  <c r="H47"/>
  <c r="H25"/>
  <c r="H26"/>
  <c r="H57"/>
  <c r="H36"/>
  <c r="H84" l="1"/>
  <c r="F83"/>
  <c r="H24"/>
  <c r="G42"/>
  <c r="G41" s="1"/>
  <c r="H55"/>
  <c r="H56"/>
  <c r="H27"/>
  <c r="H46"/>
  <c r="H51"/>
  <c r="F73" l="1"/>
  <c r="H83"/>
  <c r="G40"/>
  <c r="H41"/>
  <c r="H20"/>
  <c r="H30"/>
  <c r="H73" l="1"/>
  <c r="F10"/>
  <c r="G39"/>
  <c r="H40"/>
  <c r="H50"/>
  <c r="H28"/>
  <c r="H29"/>
  <c r="H19"/>
  <c r="G38" l="1"/>
  <c r="H39"/>
  <c r="H49"/>
  <c r="H18"/>
  <c r="H42"/>
  <c r="H43"/>
  <c r="H38" l="1"/>
  <c r="G11"/>
  <c r="G10" s="1"/>
  <c r="H10" s="1"/>
  <c r="H11" l="1"/>
</calcChain>
</file>

<file path=xl/sharedStrings.xml><?xml version="1.0" encoding="utf-8"?>
<sst xmlns="http://schemas.openxmlformats.org/spreadsheetml/2006/main" count="558" uniqueCount="215">
  <si>
    <t xml:space="preserve">Код </t>
  </si>
  <si>
    <t>Наименование</t>
  </si>
  <si>
    <t>1 00 00000 00 0000 000</t>
  </si>
  <si>
    <t>НАЛОГОВЫЕ И НЕНАЛОГОВЫЕ ДОХОДЫ</t>
  </si>
  <si>
    <t>1 01 00000 00 0000 000</t>
  </si>
  <si>
    <t xml:space="preserve"> Налоги на прибыль, доходы</t>
  </si>
  <si>
    <t>1 01 02000 01 0000 110</t>
  </si>
  <si>
    <t xml:space="preserve"> Налог на доходы физических лиц</t>
  </si>
  <si>
    <t>1 06 00000 00 0000 000</t>
  </si>
  <si>
    <t xml:space="preserve"> Налоги на имущество</t>
  </si>
  <si>
    <t>1 06 01000 00 0000 110</t>
  </si>
  <si>
    <t xml:space="preserve"> Налог на имущество физических лиц</t>
  </si>
  <si>
    <t>1 06 06000 00 0000 110</t>
  </si>
  <si>
    <t xml:space="preserve"> Земельный налог </t>
  </si>
  <si>
    <t>1 11 00000 00 0000 120</t>
  </si>
  <si>
    <t>Прочие неналоговые платежи</t>
  </si>
  <si>
    <t>1 11 05025 10 0000 120</t>
  </si>
  <si>
    <t>Доходы , получаемые в виде арендной платы, а также средства от продажи права на землю, находящуюся в собственности поселения (за исключением участков муниципальных бюджетов и автономных учреждениях)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</si>
  <si>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</si>
  <si>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</si>
  <si>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</si>
  <si>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</si>
  <si>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 Дотации бюджетам субъектов  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</si>
  <si>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</si>
  <si>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ВСЕГО ДОХОДОВ</t>
  </si>
  <si>
    <t>КГРБС</t>
  </si>
  <si>
    <t>Раздел,подраздел</t>
  </si>
  <si>
    <t>целевая статья</t>
  </si>
  <si>
    <t>группы и подгруппы видов расходов</t>
  </si>
  <si>
    <t>Администрация (исполнительно-распорядительный орган) сельского поселения "Село Букань"</t>
  </si>
  <si>
    <t>Общегосударственные вопросы</t>
  </si>
  <si>
    <t>001</t>
  </si>
  <si>
    <t>01 00</t>
  </si>
  <si>
    <t>Функционирование законодательных(представительных) органов государственной власти и представительных органов муниципальных образований</t>
  </si>
  <si>
    <t>01 03</t>
  </si>
  <si>
    <t>Ведомственная целевая программа "Совершенствование системы управления органами местного самоуправления сельского поселения "Село Букань"''</t>
  </si>
  <si>
    <t xml:space="preserve"> 51 0 00 00000</t>
  </si>
  <si>
    <t>Основное мероприятие «Обеспечение функционирования администрации (исполнительно-распорядительного органа) сельского поселения «Село Букань»</t>
  </si>
  <si>
    <t>51 0 01 00000</t>
  </si>
  <si>
    <t>Депутаты представительного органа муниципального образования</t>
  </si>
  <si>
    <t xml:space="preserve"> 51 0 01 00300</t>
  </si>
  <si>
    <t>Закупка товаров, работ и услуг для государственных (муниципальных) нужд</t>
  </si>
  <si>
    <t>Иные закупки товаров, работ и услуг для обеспечения государственных (муниципальных)служб</t>
  </si>
  <si>
    <t>Функционирование Правительства Российской Федерации, высших исполнительных органов государственной власти субъектов РФ,местных администраций</t>
  </si>
  <si>
    <t>01 04</t>
  </si>
  <si>
    <t xml:space="preserve"> 51 0 0000 000</t>
  </si>
  <si>
    <t>Центральный аппарат</t>
  </si>
  <si>
    <t>51 0 01 00400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</si>
  <si>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</si>
  <si>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</si>
  <si>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Иные закупки товаров, работ и услуг для обеспечения государственных (муниципальных) нужд</t>
  </si>
  <si>
    <t>Иные выплаты</t>
  </si>
  <si>
    <t>Глава местной администрации (исполнительно-распорядительного органа муниципального образования)</t>
  </si>
  <si>
    <t>51 0 01 00800</t>
  </si>
  <si>
    <t>Обеспечение проведения выборов и референдумов</t>
  </si>
  <si>
    <t>01 07</t>
  </si>
  <si>
    <t>66 0 00 02020</t>
  </si>
  <si>
    <t>Непрограмные расходы</t>
  </si>
  <si>
    <t>Резервные фонды</t>
  </si>
  <si>
    <t>01 11</t>
  </si>
  <si>
    <t>51 0 00 00000</t>
  </si>
  <si>
    <t>Резервный фонд администрации сельского поселения</t>
  </si>
  <si>
    <t>51 0 01 00700</t>
  </si>
  <si>
    <t>Иные бюджетные ассигнования</t>
  </si>
  <si>
    <t>Другие общегосударственные вопросы</t>
  </si>
  <si>
    <t>01 13</t>
  </si>
  <si>
    <t xml:space="preserve">01 13 </t>
  </si>
  <si>
    <t>Реализация государственных функций, связанных с общегосударственными вопросами</t>
  </si>
  <si>
    <t>51 0 01 00900</t>
  </si>
  <si>
    <t>Прочая закупка товаров, работ и услуг для обеспечения государственных (муниципальных) нужд</t>
  </si>
  <si>
    <t>Национальная оборона</t>
  </si>
  <si>
    <t>02 00</t>
  </si>
  <si>
    <t>Мобилизация и вневойсковая  подготовка</t>
  </si>
  <si>
    <t>02 03</t>
  </si>
  <si>
    <t>Непрограммные расходы федеральных органов исполнительной власти</t>
  </si>
  <si>
    <t>99 0 00 00000</t>
  </si>
  <si>
    <t xml:space="preserve"> Осуществление первичного воинского учета на территориях, где отсутствуют военные комиссариаты</t>
  </si>
  <si>
    <t>99 9 00 51180</t>
  </si>
  <si>
    <t>Расходы на выплату персоналу в целях обеспечения выполнения функций государственными (муниципальными) органами,казенными учреждениями, органами управления государственными внебюджетными фондами</t>
  </si>
  <si>
    <t>Национальная безопасность и правоохранительная деятельность</t>
  </si>
  <si>
    <t>03 09</t>
  </si>
  <si>
    <t>Защита населения и территории от чрезвычайных ситуаций природного и техногенного характера, гражданская оборона</t>
  </si>
  <si>
    <t>Муниципальная программа "Безопасность жизнедеятельности на территории сельского поселения "Село Букань"''</t>
  </si>
  <si>
    <t>10 0 00 00000</t>
  </si>
  <si>
    <t xml:space="preserve"> Основное мероприятие «Обеспечение безопасности жизнедеятельности на территории поселения»</t>
  </si>
  <si>
    <t>10 0 01 00000</t>
  </si>
  <si>
    <t>Опахивание населенных пунктов минерализованной полосой</t>
  </si>
  <si>
    <t xml:space="preserve">10 0 01 00100 </t>
  </si>
  <si>
    <t>10 0 01 00100</t>
  </si>
  <si>
    <t>Предепреждение и леквидация пожаров</t>
  </si>
  <si>
    <t xml:space="preserve">03 09 </t>
  </si>
  <si>
    <t>10 0 01 00200</t>
  </si>
  <si>
    <t>Национальная экономика</t>
  </si>
  <si>
    <t>04 09</t>
  </si>
  <si>
    <t>24 0 00 00000</t>
  </si>
  <si>
    <t>Дорожное хозяйство (дорожные фонды)</t>
  </si>
  <si>
    <t>24 1 03 00000</t>
  </si>
  <si>
    <t>Муниципальная программа «Развитие дорожного хозяйства в Людиновском районе»</t>
  </si>
  <si>
    <t>Подпрограмма «Совершенствование и развитие сети автомобильных дорог местного значения в Людиновском районе Калужской области»</t>
  </si>
  <si>
    <t>Основное мероприятие «Содержание и ремонт автомобильных дорог местного значения»</t>
  </si>
  <si>
    <t>Основное направление "Чистка дорог от снега"</t>
  </si>
  <si>
    <t>24 1 03 01010</t>
  </si>
  <si>
    <t>Основное направление "Гредирование дорог "</t>
  </si>
  <si>
    <t>24 1 03 01020</t>
  </si>
  <si>
    <t>Ремонт  автомобильных дорог местного значения</t>
  </si>
  <si>
    <t>24 1 03 01030</t>
  </si>
  <si>
    <t>Жилищно-коммунальное хозяйство</t>
  </si>
  <si>
    <t>05</t>
  </si>
  <si>
    <t>Коммунальное хозяйство</t>
  </si>
  <si>
    <t>05 02</t>
  </si>
  <si>
    <t>66 0 00 02000</t>
  </si>
  <si>
    <t xml:space="preserve">Закупка товаров, работ и услуг для обеспечения государственных (муниципальных нужд </t>
  </si>
  <si>
    <t>Благоустройство</t>
  </si>
  <si>
    <t xml:space="preserve">001 </t>
  </si>
  <si>
    <t>05 03</t>
  </si>
  <si>
    <t>Муниципальная программа "Благоустройство территоррии сельского поселения "Село Букань"</t>
  </si>
  <si>
    <t>48 0 00 00000</t>
  </si>
  <si>
    <t>Уличное освещение территории поселения</t>
  </si>
  <si>
    <t>48 0 01 00100</t>
  </si>
  <si>
    <t>Потребляемая электроэнергия объектами уличного освещения</t>
  </si>
  <si>
    <t>48 0 01 00110</t>
  </si>
  <si>
    <t>Содержание объектов уличного освещения</t>
  </si>
  <si>
    <t>48 0 01 00120</t>
  </si>
  <si>
    <t>Прочие мероприятия по благоустройству сельского поселение</t>
  </si>
  <si>
    <t>48 0 01 00200</t>
  </si>
  <si>
    <t>Содержание в чистоте территории сельского поселения</t>
  </si>
  <si>
    <t>48 0 01 00210</t>
  </si>
  <si>
    <t>Обрезка и спиливание деревьев</t>
  </si>
  <si>
    <t>48 0 01 00220</t>
  </si>
  <si>
    <t>Обустройство спортивно-игровых площадок</t>
  </si>
  <si>
    <t>48 0 01 00230</t>
  </si>
  <si>
    <t>Образование</t>
  </si>
  <si>
    <t>07 05</t>
  </si>
  <si>
    <t>Переподготовка повышение квалификации</t>
  </si>
  <si>
    <t>Профессиональная подготовка, переподготовка и повышение квалификации</t>
  </si>
  <si>
    <t>51 0 01 00500</t>
  </si>
  <si>
    <t>08 01</t>
  </si>
  <si>
    <t>Культура</t>
  </si>
  <si>
    <t xml:space="preserve">Муниципальная программа "Развитие культуры в Людиновском районе" </t>
  </si>
  <si>
    <t>11 0 00 00000</t>
  </si>
  <si>
    <t>Основное мероприятие "Поддержка и развитие традиционной народной культуры"</t>
  </si>
  <si>
    <t>11 0 03 00000</t>
  </si>
  <si>
    <t>Исполнение полномочий поселений по созданию условий для организации досуга и обеспечения жителей поселения услугами организаций культуры</t>
  </si>
  <si>
    <t>11 0 03 02000</t>
  </si>
  <si>
    <t xml:space="preserve"> Межбюджетные трансферты</t>
  </si>
  <si>
    <t>11 0 03 02500</t>
  </si>
  <si>
    <t xml:space="preserve"> Иные межбюджетные трансферты</t>
  </si>
  <si>
    <t>Социальная политика</t>
  </si>
  <si>
    <t>10 03</t>
  </si>
  <si>
    <t>Социальное обеспечение населения</t>
  </si>
  <si>
    <t>Муниципальная программа "Социальная поддержка граждан сельского поселения "Село Букань"''</t>
  </si>
  <si>
    <t>03 0 00 00000</t>
  </si>
  <si>
    <t xml:space="preserve"> Основное мероприятие «Социальное обеспечение и иные выплаты населению»</t>
  </si>
  <si>
    <t>03 1 01 00000</t>
  </si>
  <si>
    <t>Публичные нормативные социальные выплаты гражданам</t>
  </si>
  <si>
    <t>03 1 01 00200</t>
  </si>
  <si>
    <t>Социальное обеспечение и иные выплаты  населению</t>
  </si>
  <si>
    <t>03 1 01 00100</t>
  </si>
  <si>
    <t>Исполнение полномочий поселений по оказанию мер социальной поддержки специалистов, работающих в сельской местности, а также специалистов, вышедших на пенсию, в соответствии с Законом Калужской области от 30.12.2004 № 13-ОЗ "О мерах социальной поддержки специалистов, работающих в сельской местности, а также специалистов, вышедших на пенсию"</t>
  </si>
  <si>
    <t>03 1 02 00000</t>
  </si>
  <si>
    <t>03 1 02 01500</t>
  </si>
  <si>
    <t>Физическая культура и спорт</t>
  </si>
  <si>
    <t>Физическая культура</t>
  </si>
  <si>
    <t>11 01</t>
  </si>
  <si>
    <t xml:space="preserve">Муниципальная программа "Развитие физической культуры и спорта в  Людиновском районе" </t>
  </si>
  <si>
    <t>13 0 00 00000</t>
  </si>
  <si>
    <t>Исполнение полномочий поселений по обеспечению условий для развития на территории поселения физической культуры и массового спорта, организация проведения официальных физкультурно-оздоровительных и спортивных мероприятий поселения</t>
  </si>
  <si>
    <t>13 1 01 00000</t>
  </si>
  <si>
    <t>13 1 01 01500</t>
  </si>
  <si>
    <t>План на 2020 год</t>
  </si>
  <si>
    <t>1 05 00000 00 0000 110</t>
  </si>
  <si>
    <t>Налог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</si>
  <si>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</si>
  <si>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</si>
  <si>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1 05 0300 01 00000</t>
  </si>
  <si>
    <t>Единый селскохозяйственный налог</t>
  </si>
  <si>
    <t>2 02 10000 00 0000 150</t>
  </si>
  <si>
    <t>2 02 20000 00 0000 150</t>
  </si>
  <si>
    <t>Субсидии бюджетам поселений</t>
  </si>
  <si>
    <t>2 02 30000 00 0000 150</t>
  </si>
  <si>
    <t>2 02 40000 00 0000 150</t>
  </si>
  <si>
    <t>Прочие субсидии на реализацию проктов развития общественной инфраструктуры  муниципальных образований ,основанных на местных инициативах, за счет редств муниципального района</t>
  </si>
  <si>
    <t>Межбюджетные трансферты, передаваемые бюджетам сельских поселений из бюджетов МР на осуществление части полномочий по решению вопросов местного значения в соответствии с заключенными соглашениям</t>
  </si>
  <si>
    <t>% спол.</t>
  </si>
  <si>
    <t xml:space="preserve">                                                                                                 "Село Букань"</t>
  </si>
  <si>
    <t>% исплн</t>
  </si>
  <si>
    <t>51 0 21 01000</t>
  </si>
  <si>
    <t xml:space="preserve">2 02 07000 00 0000 150 </t>
  </si>
  <si>
    <t xml:space="preserve">  Прочие безвозмездные поступления в бюджеты сельских поселений</t>
  </si>
  <si>
    <t>Муниципальная программа «Обеспечение доступным и комфортным жильем и коммунальными услугаминаселение  Людиновского район»</t>
  </si>
  <si>
    <t>Основное направление "Ремонт трубопереезда"</t>
  </si>
  <si>
    <t>Муниципальная программа «Чистая вода в Калужской области»</t>
  </si>
  <si>
    <t>05 1 00 00000</t>
  </si>
  <si>
    <t>Основное мероприятие «Содержание в нормативном состоянии источников водоснабжения"</t>
  </si>
  <si>
    <t>05 1 06 01000</t>
  </si>
  <si>
    <t>Содержание имущества коммунального хозяйства</t>
  </si>
  <si>
    <t>Непрограммные расходы (содержание газопровода)</t>
  </si>
  <si>
    <t>Содержани имущества</t>
  </si>
  <si>
    <t>Основное мероприятие "Ремонт ГТС д. Дмитровка"</t>
  </si>
  <si>
    <t>48 0 01 00270</t>
  </si>
  <si>
    <t>Основное мероприятие "Обустройство объездной дороги"</t>
  </si>
  <si>
    <t>48 0 01 00280</t>
  </si>
  <si>
    <t>Основное мероприятие "Реализация проектов развития общественной инфраструктуры муниципальных образований, основанных на местных инициативах"</t>
  </si>
  <si>
    <t>51 0 21 00000</t>
  </si>
  <si>
    <t>Благоустройство спортивной площадки</t>
  </si>
  <si>
    <t>51 0 21 00240</t>
  </si>
  <si>
    <t>51 0 21 01100</t>
  </si>
  <si>
    <t>План 2020 с изм.</t>
  </si>
  <si>
    <t>24 1 03 01040</t>
  </si>
  <si>
    <t>исполнение за 1 полугодие</t>
  </si>
  <si>
    <r>
      <t xml:space="preserve">  </t>
    </r>
    <r>
      <rPr>
        <b/>
        <sz val="11"/>
        <color theme="1"/>
        <rFont val="Times New Roman"/>
        <family val="1"/>
        <charset val="204"/>
      </rPr>
      <t>Исполнение доходов бюджюта                                                                                                                                               сельского поселения "Село Букань" за 1 полугодие 2020 года (руб.)</t>
    </r>
  </si>
  <si>
    <t>исполнение 1 полуг2020</t>
  </si>
  <si>
    <t>6</t>
  </si>
  <si>
    <t>Приложение № 1 к постановлению № 20 от 14.07.2020г.</t>
  </si>
  <si>
    <t xml:space="preserve">Прилоожение № 2 к Постановлению № 20 от 14.07.2020г. администрации сельского поселения </t>
  </si>
</sst>
</file>

<file path=xl/styles.xml><?xml version="1.0" encoding="utf-8"?>
<styleSheet xmlns="http://schemas.openxmlformats.org/spreadsheetml/2006/main">
  <numFmts count="1">
    <numFmt numFmtId="164" formatCode="00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0" fillId="0" borderId="0" xfId="0" applyNumberFormat="1" applyAlignment="1">
      <alignment wrapText="1"/>
    </xf>
    <xf numFmtId="4" fontId="0" fillId="0" borderId="1" xfId="0" applyNumberFormat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10" fontId="3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vertical="top" wrapText="1"/>
    </xf>
    <xf numFmtId="2" fontId="8" fillId="0" borderId="1" xfId="0" applyNumberFormat="1" applyFont="1" applyFill="1" applyBorder="1" applyAlignment="1">
      <alignment vertical="top" wrapText="1"/>
    </xf>
    <xf numFmtId="2" fontId="9" fillId="0" borderId="1" xfId="0" applyNumberFormat="1" applyFont="1" applyBorder="1" applyAlignment="1">
      <alignment horizontal="center" vertical="top" wrapText="1"/>
    </xf>
    <xf numFmtId="2" fontId="9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10" fontId="10" fillId="0" borderId="1" xfId="0" applyNumberFormat="1" applyFont="1" applyBorder="1" applyAlignment="1">
      <alignment wrapText="1"/>
    </xf>
    <xf numFmtId="2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top" wrapText="1"/>
    </xf>
    <xf numFmtId="2" fontId="9" fillId="0" borderId="1" xfId="0" applyNumberFormat="1" applyFont="1" applyBorder="1" applyAlignment="1">
      <alignment horizontal="justify" vertical="top" wrapText="1"/>
    </xf>
    <xf numFmtId="2" fontId="8" fillId="0" borderId="1" xfId="0" applyNumberFormat="1" applyFont="1" applyBorder="1" applyAlignment="1">
      <alignment horizontal="justify" vertical="top" wrapText="1"/>
    </xf>
    <xf numFmtId="4" fontId="0" fillId="0" borderId="2" xfId="0" applyNumberFormat="1" applyBorder="1" applyAlignment="1">
      <alignment wrapText="1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49" fontId="5" fillId="0" borderId="1" xfId="0" applyNumberFormat="1" applyFont="1" applyBorder="1" applyAlignment="1">
      <alignment horizontal="right" wrapText="1"/>
    </xf>
    <xf numFmtId="49" fontId="4" fillId="0" borderId="1" xfId="0" applyNumberFormat="1" applyFont="1" applyBorder="1" applyAlignment="1">
      <alignment horizontal="right" wrapText="1"/>
    </xf>
    <xf numFmtId="3" fontId="4" fillId="0" borderId="1" xfId="0" applyNumberFormat="1" applyFont="1" applyBorder="1" applyAlignment="1">
      <alignment horizontal="right" wrapText="1"/>
    </xf>
    <xf numFmtId="164" fontId="4" fillId="0" borderId="1" xfId="0" applyNumberFormat="1" applyFont="1" applyBorder="1" applyAlignment="1">
      <alignment horizontal="right" wrapText="1"/>
    </xf>
    <xf numFmtId="0" fontId="6" fillId="0" borderId="1" xfId="0" applyNumberFormat="1" applyFont="1" applyBorder="1" applyAlignment="1">
      <alignment horizontal="right" wrapText="1"/>
    </xf>
    <xf numFmtId="0" fontId="7" fillId="0" borderId="1" xfId="0" applyNumberFormat="1" applyFont="1" applyBorder="1" applyAlignment="1">
      <alignment horizontal="right" wrapText="1"/>
    </xf>
    <xf numFmtId="4" fontId="4" fillId="0" borderId="1" xfId="0" applyNumberFormat="1" applyFont="1" applyBorder="1" applyAlignment="1">
      <alignment horizontal="right" wrapText="1"/>
    </xf>
    <xf numFmtId="0" fontId="4" fillId="0" borderId="1" xfId="0" applyNumberFormat="1" applyFont="1" applyBorder="1" applyAlignment="1">
      <alignment horizontal="right" wrapText="1"/>
    </xf>
    <xf numFmtId="0" fontId="0" fillId="0" borderId="1" xfId="0" applyBorder="1" applyAlignment="1">
      <alignment wrapText="1"/>
    </xf>
    <xf numFmtId="4" fontId="5" fillId="0" borderId="1" xfId="0" applyNumberFormat="1" applyFont="1" applyBorder="1" applyAlignment="1">
      <alignment horizontal="right" wrapText="1"/>
    </xf>
    <xf numFmtId="4" fontId="3" fillId="0" borderId="1" xfId="0" applyNumberFormat="1" applyFont="1" applyBorder="1"/>
    <xf numFmtId="49" fontId="8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9"/>
  <sheetViews>
    <sheetView workbookViewId="0">
      <selection activeCell="B1" sqref="B1:E1"/>
    </sheetView>
  </sheetViews>
  <sheetFormatPr defaultRowHeight="14.5"/>
  <cols>
    <col min="1" max="1" width="20.08984375" customWidth="1"/>
    <col min="2" max="2" width="34.36328125" customWidth="1"/>
    <col min="3" max="3" width="12.453125" customWidth="1"/>
    <col min="4" max="4" width="11.7265625" customWidth="1"/>
    <col min="5" max="5" width="7.1796875" customWidth="1"/>
  </cols>
  <sheetData>
    <row r="1" spans="1:5">
      <c r="B1" s="36" t="s">
        <v>213</v>
      </c>
      <c r="C1" s="36"/>
      <c r="D1" s="36"/>
      <c r="E1" s="36"/>
    </row>
    <row r="2" spans="1:5">
      <c r="A2" s="35" t="s">
        <v>210</v>
      </c>
      <c r="B2" s="36"/>
      <c r="C2" s="36"/>
      <c r="D2" s="36"/>
      <c r="E2" s="36"/>
    </row>
    <row r="3" spans="1:5">
      <c r="A3" s="36"/>
      <c r="B3" s="36"/>
      <c r="C3" s="36"/>
      <c r="D3" s="36"/>
      <c r="E3" s="36"/>
    </row>
    <row r="4" spans="1:5" ht="15" thickBot="1">
      <c r="A4" s="36"/>
      <c r="B4" s="36"/>
      <c r="C4" s="36"/>
      <c r="D4" s="36"/>
      <c r="E4" s="36"/>
    </row>
    <row r="5" spans="1:5" ht="39.5" thickBot="1">
      <c r="A5" s="6" t="s">
        <v>0</v>
      </c>
      <c r="B5" s="6" t="s">
        <v>1</v>
      </c>
      <c r="C5" s="6" t="s">
        <v>169</v>
      </c>
      <c r="D5" s="7" t="s">
        <v>209</v>
      </c>
      <c r="E5" s="7" t="s">
        <v>183</v>
      </c>
    </row>
    <row r="6" spans="1:5" ht="26.5" thickBot="1">
      <c r="A6" s="8" t="s">
        <v>2</v>
      </c>
      <c r="B6" s="9" t="s">
        <v>3</v>
      </c>
      <c r="C6" s="10">
        <f>(C7+C9+C12+C15)</f>
        <v>204000</v>
      </c>
      <c r="D6" s="11">
        <f>(D7+D9+D12+D15)</f>
        <v>126889.41</v>
      </c>
      <c r="E6" s="12">
        <f>(D6/C6)</f>
        <v>0.62200691176470591</v>
      </c>
    </row>
    <row r="7" spans="1:5" ht="15" thickBot="1">
      <c r="A7" s="8" t="s">
        <v>4</v>
      </c>
      <c r="B7" s="9" t="s">
        <v>5</v>
      </c>
      <c r="C7" s="10">
        <v>27000</v>
      </c>
      <c r="D7" s="11">
        <f>(D8)</f>
        <v>14897.56</v>
      </c>
      <c r="E7" s="12">
        <f t="shared" ref="E7:E25" si="0">(D7/C7)</f>
        <v>0.55176148148148141</v>
      </c>
    </row>
    <row r="8" spans="1:5" ht="15" thickBot="1">
      <c r="A8" s="13" t="s">
        <v>6</v>
      </c>
      <c r="B8" s="6" t="s">
        <v>7</v>
      </c>
      <c r="C8" s="14">
        <v>27000</v>
      </c>
      <c r="D8" s="11">
        <v>14897.56</v>
      </c>
      <c r="E8" s="12">
        <f t="shared" si="0"/>
        <v>0.55176148148148141</v>
      </c>
    </row>
    <row r="9" spans="1:5" ht="15" thickBot="1">
      <c r="A9" s="15" t="s">
        <v>170</v>
      </c>
      <c r="B9" s="15" t="s">
        <v>171</v>
      </c>
      <c r="C9" s="10">
        <v>35000</v>
      </c>
      <c r="D9" s="11">
        <f>(D10+D11)</f>
        <v>14472.039999999999</v>
      </c>
      <c r="E9" s="12">
        <f t="shared" si="0"/>
        <v>0.4134868571428571</v>
      </c>
    </row>
    <row r="10" spans="1:5" ht="26.5" thickBot="1">
      <c r="A10" s="16" t="s">
        <v>172</v>
      </c>
      <c r="B10" s="16" t="s">
        <v>173</v>
      </c>
      <c r="C10" s="14">
        <v>20000</v>
      </c>
      <c r="D10" s="11">
        <v>16789.89</v>
      </c>
      <c r="E10" s="12">
        <f t="shared" si="0"/>
        <v>0.83949449999999992</v>
      </c>
    </row>
    <row r="11" spans="1:5" ht="15" thickBot="1">
      <c r="A11" s="16" t="s">
        <v>174</v>
      </c>
      <c r="B11" s="16" t="s">
        <v>175</v>
      </c>
      <c r="C11" s="14">
        <v>15000</v>
      </c>
      <c r="D11" s="11">
        <v>-2317.85</v>
      </c>
      <c r="E11" s="12">
        <f t="shared" si="0"/>
        <v>-0.15452333333333332</v>
      </c>
    </row>
    <row r="12" spans="1:5" ht="24" customHeight="1" thickBot="1">
      <c r="A12" s="8" t="s">
        <v>8</v>
      </c>
      <c r="B12" s="9" t="s">
        <v>9</v>
      </c>
      <c r="C12" s="10">
        <v>92000</v>
      </c>
      <c r="D12" s="11">
        <f>(D13+D14)</f>
        <v>52491.58</v>
      </c>
      <c r="E12" s="12">
        <f t="shared" si="0"/>
        <v>0.57056065217391305</v>
      </c>
    </row>
    <row r="13" spans="1:5" ht="18" customHeight="1" thickBot="1">
      <c r="A13" s="13" t="s">
        <v>10</v>
      </c>
      <c r="B13" s="6" t="s">
        <v>11</v>
      </c>
      <c r="C13" s="17">
        <v>7000</v>
      </c>
      <c r="D13" s="11">
        <v>22999.62</v>
      </c>
      <c r="E13" s="12">
        <f t="shared" si="0"/>
        <v>3.28566</v>
      </c>
    </row>
    <row r="14" spans="1:5" ht="17.5" customHeight="1" thickBot="1">
      <c r="A14" s="13" t="s">
        <v>12</v>
      </c>
      <c r="B14" s="6" t="s">
        <v>13</v>
      </c>
      <c r="C14" s="14">
        <v>85000</v>
      </c>
      <c r="D14" s="11">
        <v>29491.96</v>
      </c>
      <c r="E14" s="12">
        <f t="shared" si="0"/>
        <v>0.34696423529411763</v>
      </c>
    </row>
    <row r="15" spans="1:5" ht="14.5" customHeight="1" thickBot="1">
      <c r="A15" s="8" t="s">
        <v>14</v>
      </c>
      <c r="B15" s="18" t="s">
        <v>15</v>
      </c>
      <c r="C15" s="10">
        <v>50000</v>
      </c>
      <c r="D15" s="11">
        <f>(D16)</f>
        <v>45028.23</v>
      </c>
      <c r="E15" s="12">
        <f t="shared" si="0"/>
        <v>0.90056460000000005</v>
      </c>
    </row>
    <row r="16" spans="1:5" ht="77" customHeight="1" thickBot="1">
      <c r="A16" s="13" t="s">
        <v>16</v>
      </c>
      <c r="B16" s="19" t="s">
        <v>17</v>
      </c>
      <c r="C16" s="14">
        <v>50000</v>
      </c>
      <c r="D16" s="11">
        <v>45028.23</v>
      </c>
      <c r="E16" s="12">
        <f t="shared" si="0"/>
        <v>0.90056460000000005</v>
      </c>
    </row>
    <row r="17" spans="1:5" ht="36" customHeight="1" thickBot="1">
      <c r="A17" s="8" t="s">
        <v>18</v>
      </c>
      <c r="B17" s="9" t="s">
        <v>19</v>
      </c>
      <c r="C17" s="10">
        <v>10280277</v>
      </c>
      <c r="D17" s="11">
        <f>(D19+D21)</f>
        <v>5217621.72</v>
      </c>
      <c r="E17" s="12">
        <f t="shared" si="0"/>
        <v>0.50753707511966839</v>
      </c>
    </row>
    <row r="18" spans="1:5" ht="30.5" customHeight="1" thickBot="1">
      <c r="A18" s="8" t="s">
        <v>20</v>
      </c>
      <c r="B18" s="9" t="s">
        <v>21</v>
      </c>
      <c r="C18" s="10">
        <v>10248277</v>
      </c>
      <c r="D18" s="11">
        <f>(D19+D21+D23)</f>
        <v>5317621.72</v>
      </c>
      <c r="E18" s="12">
        <f t="shared" si="0"/>
        <v>0.51887958531956146</v>
      </c>
    </row>
    <row r="19" spans="1:5" ht="38.5" customHeight="1" thickBot="1">
      <c r="A19" s="13" t="s">
        <v>176</v>
      </c>
      <c r="B19" s="6" t="s">
        <v>22</v>
      </c>
      <c r="C19" s="14">
        <v>8899087</v>
      </c>
      <c r="D19" s="11">
        <v>5195190</v>
      </c>
      <c r="E19" s="12">
        <f t="shared" si="0"/>
        <v>0.58378910106171567</v>
      </c>
    </row>
    <row r="20" spans="1:5" ht="21.5" customHeight="1" thickBot="1">
      <c r="A20" s="13" t="s">
        <v>177</v>
      </c>
      <c r="B20" s="6" t="s">
        <v>178</v>
      </c>
      <c r="C20" s="14">
        <v>534266</v>
      </c>
      <c r="D20" s="11"/>
      <c r="E20" s="12">
        <f t="shared" si="0"/>
        <v>0</v>
      </c>
    </row>
    <row r="21" spans="1:5" ht="46.5" customHeight="1" thickBot="1">
      <c r="A21" s="13" t="s">
        <v>179</v>
      </c>
      <c r="B21" s="6" t="s">
        <v>23</v>
      </c>
      <c r="C21" s="14">
        <v>43924</v>
      </c>
      <c r="D21" s="11">
        <v>22431.72</v>
      </c>
      <c r="E21" s="12">
        <f t="shared" si="0"/>
        <v>0.51069392587196072</v>
      </c>
    </row>
    <row r="22" spans="1:5" ht="76.5" customHeight="1" thickBot="1">
      <c r="A22" s="13" t="s">
        <v>180</v>
      </c>
      <c r="B22" s="6" t="s">
        <v>181</v>
      </c>
      <c r="C22" s="14">
        <v>64000</v>
      </c>
      <c r="D22" s="11"/>
      <c r="E22" s="12">
        <f t="shared" si="0"/>
        <v>0</v>
      </c>
    </row>
    <row r="23" spans="1:5" ht="95" customHeight="1" thickBot="1">
      <c r="A23" s="13" t="s">
        <v>180</v>
      </c>
      <c r="B23" s="5" t="s">
        <v>182</v>
      </c>
      <c r="C23" s="14">
        <v>707000</v>
      </c>
      <c r="D23" s="11">
        <v>100000</v>
      </c>
      <c r="E23" s="12">
        <f t="shared" si="0"/>
        <v>0.14144271570014144</v>
      </c>
    </row>
    <row r="24" spans="1:5" ht="66" customHeight="1" thickBot="1">
      <c r="A24" s="13" t="s">
        <v>187</v>
      </c>
      <c r="B24" s="9" t="s">
        <v>188</v>
      </c>
      <c r="C24" s="10">
        <v>32000</v>
      </c>
      <c r="D24" s="11"/>
      <c r="E24" s="12">
        <f t="shared" si="0"/>
        <v>0</v>
      </c>
    </row>
    <row r="25" spans="1:5" ht="15" thickBot="1">
      <c r="A25" s="20"/>
      <c r="B25" s="2" t="s">
        <v>24</v>
      </c>
      <c r="C25" s="2">
        <v>10484277</v>
      </c>
      <c r="D25" s="2">
        <f>(D17+D6)</f>
        <v>5344511.13</v>
      </c>
      <c r="E25" s="12">
        <f t="shared" si="0"/>
        <v>0.50976439577092436</v>
      </c>
    </row>
    <row r="26" spans="1:5">
      <c r="A26" s="1"/>
      <c r="B26" s="1"/>
      <c r="C26" s="1"/>
      <c r="D26" s="1"/>
    </row>
    <row r="27" spans="1:5">
      <c r="A27" s="1"/>
      <c r="B27" s="1"/>
      <c r="C27" s="1"/>
      <c r="D27" s="1"/>
    </row>
    <row r="28" spans="1:5">
      <c r="A28" s="1"/>
      <c r="B28" s="1"/>
      <c r="C28" s="1"/>
      <c r="D28" s="1"/>
    </row>
    <row r="29" spans="1:5">
      <c r="A29" s="1"/>
      <c r="B29" s="1"/>
      <c r="C29" s="1"/>
      <c r="D29" s="1"/>
    </row>
  </sheetData>
  <mergeCells count="2">
    <mergeCell ref="A2:E4"/>
    <mergeCell ref="B1:E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5:I140"/>
  <sheetViews>
    <sheetView tabSelected="1" workbookViewId="0">
      <selection activeCell="A5" sqref="A5"/>
    </sheetView>
  </sheetViews>
  <sheetFormatPr defaultRowHeight="14.5"/>
  <cols>
    <col min="1" max="1" width="40.54296875" customWidth="1"/>
    <col min="2" max="2" width="4.26953125" customWidth="1"/>
    <col min="3" max="3" width="4.6328125" customWidth="1"/>
    <col min="4" max="4" width="6.90625" customWidth="1"/>
    <col min="5" max="5" width="4" customWidth="1"/>
    <col min="6" max="6" width="10.54296875" customWidth="1"/>
    <col min="7" max="7" width="11.90625" customWidth="1"/>
    <col min="8" max="8" width="7.26953125" customWidth="1"/>
  </cols>
  <sheetData>
    <row r="5" spans="1:9">
      <c r="A5" t="s">
        <v>214</v>
      </c>
    </row>
    <row r="6" spans="1:9">
      <c r="A6" t="s">
        <v>184</v>
      </c>
    </row>
    <row r="7" spans="1:9" ht="15" thickBot="1"/>
    <row r="8" spans="1:9" ht="128" thickBot="1">
      <c r="A8" s="21" t="s">
        <v>1</v>
      </c>
      <c r="B8" s="21" t="s">
        <v>25</v>
      </c>
      <c r="C8" s="21" t="s">
        <v>26</v>
      </c>
      <c r="D8" s="21" t="s">
        <v>27</v>
      </c>
      <c r="E8" s="21" t="s">
        <v>28</v>
      </c>
      <c r="F8" s="31" t="s">
        <v>207</v>
      </c>
      <c r="G8" s="2" t="s">
        <v>211</v>
      </c>
      <c r="H8" s="2" t="s">
        <v>185</v>
      </c>
      <c r="I8" s="1"/>
    </row>
    <row r="9" spans="1:9" ht="15" thickBot="1">
      <c r="A9" s="24">
        <v>1</v>
      </c>
      <c r="B9" s="24">
        <v>2</v>
      </c>
      <c r="C9" s="24">
        <v>3</v>
      </c>
      <c r="D9" s="24">
        <v>4</v>
      </c>
      <c r="E9" s="24">
        <v>5</v>
      </c>
      <c r="F9" s="34" t="s">
        <v>212</v>
      </c>
      <c r="G9" s="34">
        <v>7</v>
      </c>
      <c r="H9" s="34">
        <v>8</v>
      </c>
      <c r="I9" s="1"/>
    </row>
    <row r="10" spans="1:9" ht="24.5" thickBot="1">
      <c r="A10" s="22" t="s">
        <v>29</v>
      </c>
      <c r="B10" s="23"/>
      <c r="C10" s="22"/>
      <c r="D10" s="22"/>
      <c r="E10" s="22"/>
      <c r="F10" s="29">
        <f>(F11+F46+F53+F63+F73+F113+F120+F126+F135)</f>
        <v>10494477</v>
      </c>
      <c r="G10" s="3">
        <f>(G11+G46+G53+G63+G73+G120+G126+G135)</f>
        <v>3818441.7600000002</v>
      </c>
      <c r="H10" s="4">
        <f>(G10/F10)</f>
        <v>0.36385250641837608</v>
      </c>
      <c r="I10" s="1"/>
    </row>
    <row r="11" spans="1:9" ht="15" thickBot="1">
      <c r="A11" s="22" t="s">
        <v>30</v>
      </c>
      <c r="B11" s="23" t="s">
        <v>31</v>
      </c>
      <c r="C11" s="22" t="s">
        <v>32</v>
      </c>
      <c r="D11" s="22"/>
      <c r="E11" s="22"/>
      <c r="F11" s="29">
        <f>(F12+F18+F31+F34+F38)</f>
        <v>3846607.77</v>
      </c>
      <c r="G11" s="3">
        <f>(G12+G18+G38)</f>
        <v>1849572.2100000002</v>
      </c>
      <c r="H11" s="4">
        <f t="shared" ref="H11:H43" si="0">(G11/F11)</f>
        <v>0.48083202670804154</v>
      </c>
      <c r="I11" s="1"/>
    </row>
    <row r="12" spans="1:9" ht="47.5" thickBot="1">
      <c r="A12" s="21" t="s">
        <v>33</v>
      </c>
      <c r="B12" s="24" t="s">
        <v>31</v>
      </c>
      <c r="C12" s="21" t="s">
        <v>34</v>
      </c>
      <c r="D12" s="21"/>
      <c r="E12" s="21"/>
      <c r="F12" s="29">
        <v>43200</v>
      </c>
      <c r="G12" s="3">
        <v>21600</v>
      </c>
      <c r="H12" s="4">
        <f t="shared" si="0"/>
        <v>0.5</v>
      </c>
      <c r="I12" s="1"/>
    </row>
    <row r="13" spans="1:9" ht="47.5" thickBot="1">
      <c r="A13" s="21" t="s">
        <v>35</v>
      </c>
      <c r="B13" s="24" t="s">
        <v>31</v>
      </c>
      <c r="C13" s="21" t="s">
        <v>34</v>
      </c>
      <c r="D13" s="21" t="s">
        <v>36</v>
      </c>
      <c r="E13" s="21"/>
      <c r="F13" s="29">
        <v>43200</v>
      </c>
      <c r="G13" s="3">
        <v>21600</v>
      </c>
      <c r="H13" s="4">
        <f t="shared" si="0"/>
        <v>0.5</v>
      </c>
      <c r="I13" s="1"/>
    </row>
    <row r="14" spans="1:9" ht="47.5" thickBot="1">
      <c r="A14" s="21" t="s">
        <v>37</v>
      </c>
      <c r="B14" s="24" t="s">
        <v>31</v>
      </c>
      <c r="C14" s="21" t="s">
        <v>34</v>
      </c>
      <c r="D14" s="21" t="s">
        <v>38</v>
      </c>
      <c r="E14" s="21"/>
      <c r="F14" s="29">
        <v>43200</v>
      </c>
      <c r="G14" s="3">
        <v>21600</v>
      </c>
      <c r="H14" s="4">
        <f t="shared" si="0"/>
        <v>0.5</v>
      </c>
      <c r="I14" s="1"/>
    </row>
    <row r="15" spans="1:9" ht="24.5" thickBot="1">
      <c r="A15" s="21" t="s">
        <v>39</v>
      </c>
      <c r="B15" s="24" t="s">
        <v>31</v>
      </c>
      <c r="C15" s="21" t="s">
        <v>34</v>
      </c>
      <c r="D15" s="21" t="s">
        <v>40</v>
      </c>
      <c r="E15" s="21"/>
      <c r="F15" s="29">
        <v>43200</v>
      </c>
      <c r="G15" s="3">
        <v>21600</v>
      </c>
      <c r="H15" s="4">
        <f t="shared" si="0"/>
        <v>0.5</v>
      </c>
      <c r="I15" s="1"/>
    </row>
    <row r="16" spans="1:9" ht="24.5" thickBot="1">
      <c r="A16" s="21" t="s">
        <v>41</v>
      </c>
      <c r="B16" s="24" t="s">
        <v>31</v>
      </c>
      <c r="C16" s="21" t="s">
        <v>34</v>
      </c>
      <c r="D16" s="21" t="s">
        <v>40</v>
      </c>
      <c r="E16" s="21">
        <v>100</v>
      </c>
      <c r="F16" s="29">
        <v>43200</v>
      </c>
      <c r="G16" s="3">
        <v>21600</v>
      </c>
      <c r="H16" s="4">
        <f t="shared" si="0"/>
        <v>0.5</v>
      </c>
      <c r="I16" s="1"/>
    </row>
    <row r="17" spans="1:9" ht="24.5" thickBot="1">
      <c r="A17" s="21" t="s">
        <v>42</v>
      </c>
      <c r="B17" s="24" t="s">
        <v>31</v>
      </c>
      <c r="C17" s="21" t="s">
        <v>34</v>
      </c>
      <c r="D17" s="21" t="s">
        <v>40</v>
      </c>
      <c r="E17" s="21">
        <v>120</v>
      </c>
      <c r="F17" s="29">
        <v>43200</v>
      </c>
      <c r="G17" s="3">
        <v>21600</v>
      </c>
      <c r="H17" s="4">
        <f t="shared" si="0"/>
        <v>0.5</v>
      </c>
      <c r="I17" s="1"/>
    </row>
    <row r="18" spans="1:9" ht="47.5" thickBot="1">
      <c r="A18" s="22" t="s">
        <v>43</v>
      </c>
      <c r="B18" s="23" t="s">
        <v>31</v>
      </c>
      <c r="C18" s="22" t="s">
        <v>44</v>
      </c>
      <c r="D18" s="22"/>
      <c r="E18" s="22"/>
      <c r="F18" s="32">
        <f>(F19)</f>
        <v>3216846</v>
      </c>
      <c r="G18" s="3">
        <f t="shared" ref="G18:G19" si="1">(G19)</f>
        <v>1629199.9400000002</v>
      </c>
      <c r="H18" s="4">
        <f t="shared" si="0"/>
        <v>0.50645879224557222</v>
      </c>
      <c r="I18" s="1"/>
    </row>
    <row r="19" spans="1:9" ht="47.5" thickBot="1">
      <c r="A19" s="21" t="s">
        <v>43</v>
      </c>
      <c r="B19" s="24" t="s">
        <v>31</v>
      </c>
      <c r="C19" s="21" t="s">
        <v>44</v>
      </c>
      <c r="D19" s="21" t="s">
        <v>45</v>
      </c>
      <c r="E19" s="21"/>
      <c r="F19" s="29">
        <f>(F20)</f>
        <v>3216846</v>
      </c>
      <c r="G19" s="3">
        <f t="shared" si="1"/>
        <v>1629199.9400000002</v>
      </c>
      <c r="H19" s="4">
        <f t="shared" si="0"/>
        <v>0.50645879224557222</v>
      </c>
      <c r="I19" s="1"/>
    </row>
    <row r="20" spans="1:9" ht="47.5" thickBot="1">
      <c r="A20" s="21" t="s">
        <v>35</v>
      </c>
      <c r="B20" s="24" t="s">
        <v>31</v>
      </c>
      <c r="C20" s="21" t="s">
        <v>44</v>
      </c>
      <c r="D20" s="21" t="s">
        <v>45</v>
      </c>
      <c r="E20" s="21"/>
      <c r="F20" s="29">
        <v>3216846</v>
      </c>
      <c r="G20" s="3">
        <f>(G21)</f>
        <v>1629199.9400000002</v>
      </c>
      <c r="H20" s="4">
        <f t="shared" si="0"/>
        <v>0.50645879224557222</v>
      </c>
      <c r="I20" s="1"/>
    </row>
    <row r="21" spans="1:9" ht="47.5" thickBot="1">
      <c r="A21" s="21" t="s">
        <v>37</v>
      </c>
      <c r="B21" s="24" t="s">
        <v>31</v>
      </c>
      <c r="C21" s="21" t="s">
        <v>44</v>
      </c>
      <c r="D21" s="21" t="s">
        <v>38</v>
      </c>
      <c r="E21" s="21"/>
      <c r="F21" s="29">
        <f>(F28)</f>
        <v>550947</v>
      </c>
      <c r="G21" s="3">
        <f>(G22+G28)</f>
        <v>1629199.9400000002</v>
      </c>
      <c r="H21" s="4">
        <f t="shared" si="0"/>
        <v>2.9570901375268406</v>
      </c>
      <c r="I21" s="1"/>
    </row>
    <row r="22" spans="1:9" ht="24.5" thickBot="1">
      <c r="A22" s="21" t="s">
        <v>46</v>
      </c>
      <c r="B22" s="24" t="s">
        <v>31</v>
      </c>
      <c r="C22" s="21" t="s">
        <v>44</v>
      </c>
      <c r="D22" s="21" t="s">
        <v>47</v>
      </c>
      <c r="E22" s="25"/>
      <c r="F22" s="29">
        <f>(F23+F26+F27)</f>
        <v>2665899</v>
      </c>
      <c r="G22" s="3">
        <f>(G23+G25+G27)</f>
        <v>1245676.3500000001</v>
      </c>
      <c r="H22" s="4">
        <f t="shared" si="0"/>
        <v>0.46726314462775975</v>
      </c>
      <c r="I22" s="1"/>
    </row>
    <row r="23" spans="1:9" ht="59" thickBot="1">
      <c r="A23" s="21" t="s">
        <v>48</v>
      </c>
      <c r="B23" s="24" t="s">
        <v>31</v>
      </c>
      <c r="C23" s="21" t="s">
        <v>44</v>
      </c>
      <c r="D23" s="21" t="s">
        <v>47</v>
      </c>
      <c r="E23" s="21">
        <v>100</v>
      </c>
      <c r="F23" s="29">
        <f>(F24)</f>
        <v>1665527</v>
      </c>
      <c r="G23" s="3">
        <f>(G24)</f>
        <v>778460.47</v>
      </c>
      <c r="H23" s="4">
        <f t="shared" si="0"/>
        <v>0.46739588730774101</v>
      </c>
      <c r="I23" s="1"/>
    </row>
    <row r="24" spans="1:9" ht="24.5" thickBot="1">
      <c r="A24" s="21" t="s">
        <v>49</v>
      </c>
      <c r="B24" s="24" t="s">
        <v>31</v>
      </c>
      <c r="C24" s="21" t="s">
        <v>44</v>
      </c>
      <c r="D24" s="21" t="s">
        <v>47</v>
      </c>
      <c r="E24" s="21">
        <v>120</v>
      </c>
      <c r="F24" s="29">
        <v>1665527</v>
      </c>
      <c r="G24" s="3">
        <v>778460.47</v>
      </c>
      <c r="H24" s="4">
        <f t="shared" si="0"/>
        <v>0.46739588730774101</v>
      </c>
      <c r="I24" s="1"/>
    </row>
    <row r="25" spans="1:9" ht="24.5" thickBot="1">
      <c r="A25" s="21" t="s">
        <v>41</v>
      </c>
      <c r="B25" s="23" t="s">
        <v>31</v>
      </c>
      <c r="C25" s="21" t="s">
        <v>44</v>
      </c>
      <c r="D25" s="21" t="s">
        <v>47</v>
      </c>
      <c r="E25" s="21">
        <v>200</v>
      </c>
      <c r="F25" s="29">
        <f>(F26)</f>
        <v>995372</v>
      </c>
      <c r="G25" s="3">
        <f>(G26)</f>
        <v>466260.26</v>
      </c>
      <c r="H25" s="4">
        <f t="shared" si="0"/>
        <v>0.46842814545717582</v>
      </c>
      <c r="I25" s="1"/>
    </row>
    <row r="26" spans="1:9" ht="24.5" thickBot="1">
      <c r="A26" s="21" t="s">
        <v>50</v>
      </c>
      <c r="B26" s="24" t="s">
        <v>31</v>
      </c>
      <c r="C26" s="21" t="s">
        <v>44</v>
      </c>
      <c r="D26" s="21" t="s">
        <v>47</v>
      </c>
      <c r="E26" s="21">
        <v>240</v>
      </c>
      <c r="F26" s="29">
        <v>995372</v>
      </c>
      <c r="G26" s="3">
        <v>466260.26</v>
      </c>
      <c r="H26" s="4">
        <f t="shared" si="0"/>
        <v>0.46842814545717582</v>
      </c>
      <c r="I26" s="1"/>
    </row>
    <row r="27" spans="1:9" ht="24.5" thickBot="1">
      <c r="A27" s="21" t="s">
        <v>51</v>
      </c>
      <c r="B27" s="24" t="s">
        <v>31</v>
      </c>
      <c r="C27" s="21" t="s">
        <v>44</v>
      </c>
      <c r="D27" s="21" t="s">
        <v>47</v>
      </c>
      <c r="E27" s="21">
        <v>800</v>
      </c>
      <c r="F27" s="29">
        <v>5000</v>
      </c>
      <c r="G27" s="3">
        <v>955.62</v>
      </c>
      <c r="H27" s="4">
        <f t="shared" si="0"/>
        <v>0.19112399999999999</v>
      </c>
      <c r="I27" s="1"/>
    </row>
    <row r="28" spans="1:9" ht="36" thickBot="1">
      <c r="A28" s="22" t="s">
        <v>52</v>
      </c>
      <c r="B28" s="23" t="s">
        <v>31</v>
      </c>
      <c r="C28" s="22" t="s">
        <v>44</v>
      </c>
      <c r="D28" s="22" t="s">
        <v>53</v>
      </c>
      <c r="E28" s="22"/>
      <c r="F28" s="32">
        <f>(F29)</f>
        <v>550947</v>
      </c>
      <c r="G28" s="3">
        <v>383523.59</v>
      </c>
      <c r="H28" s="4">
        <f t="shared" si="0"/>
        <v>0.69611703122078894</v>
      </c>
      <c r="I28" s="1"/>
    </row>
    <row r="29" spans="1:9" ht="59" thickBot="1">
      <c r="A29" s="21" t="s">
        <v>48</v>
      </c>
      <c r="B29" s="23" t="s">
        <v>31</v>
      </c>
      <c r="C29" s="21" t="s">
        <v>44</v>
      </c>
      <c r="D29" s="21" t="s">
        <v>53</v>
      </c>
      <c r="E29" s="21">
        <v>100</v>
      </c>
      <c r="F29" s="29">
        <f>(F30)</f>
        <v>550947</v>
      </c>
      <c r="G29" s="3">
        <v>383523.29</v>
      </c>
      <c r="H29" s="4">
        <f t="shared" si="0"/>
        <v>0.69611648670380266</v>
      </c>
      <c r="I29" s="1"/>
    </row>
    <row r="30" spans="1:9" ht="24.5" thickBot="1">
      <c r="A30" s="21" t="s">
        <v>49</v>
      </c>
      <c r="B30" s="24" t="s">
        <v>31</v>
      </c>
      <c r="C30" s="21" t="s">
        <v>44</v>
      </c>
      <c r="D30" s="21" t="s">
        <v>53</v>
      </c>
      <c r="E30" s="21">
        <v>120</v>
      </c>
      <c r="F30" s="29">
        <v>550947</v>
      </c>
      <c r="G30" s="3">
        <v>383523.29</v>
      </c>
      <c r="H30" s="4">
        <f t="shared" si="0"/>
        <v>0.69611648670380266</v>
      </c>
      <c r="I30" s="1"/>
    </row>
    <row r="31" spans="1:9" ht="24.5" thickBot="1">
      <c r="A31" s="22" t="s">
        <v>54</v>
      </c>
      <c r="B31" s="23" t="s">
        <v>31</v>
      </c>
      <c r="C31" s="22" t="s">
        <v>55</v>
      </c>
      <c r="D31" s="22" t="s">
        <v>56</v>
      </c>
      <c r="E31" s="22"/>
      <c r="F31" s="32">
        <v>76519</v>
      </c>
      <c r="G31" s="3"/>
      <c r="H31" s="4">
        <f t="shared" si="0"/>
        <v>0</v>
      </c>
      <c r="I31" s="1"/>
    </row>
    <row r="32" spans="1:9" ht="24.5" thickBot="1">
      <c r="A32" s="21" t="s">
        <v>57</v>
      </c>
      <c r="B32" s="24" t="s">
        <v>31</v>
      </c>
      <c r="C32" s="21" t="s">
        <v>55</v>
      </c>
      <c r="D32" s="21" t="s">
        <v>56</v>
      </c>
      <c r="E32" s="21">
        <v>123</v>
      </c>
      <c r="F32" s="29">
        <v>76519</v>
      </c>
      <c r="G32" s="3"/>
      <c r="H32" s="4">
        <f t="shared" si="0"/>
        <v>0</v>
      </c>
      <c r="I32" s="1"/>
    </row>
    <row r="33" spans="1:9" ht="15" thickBot="1">
      <c r="A33" s="22" t="s">
        <v>58</v>
      </c>
      <c r="B33" s="23" t="s">
        <v>31</v>
      </c>
      <c r="C33" s="22" t="s">
        <v>59</v>
      </c>
      <c r="D33" s="22"/>
      <c r="E33" s="22"/>
      <c r="F33" s="32">
        <f>(F34)</f>
        <v>3060</v>
      </c>
      <c r="G33" s="3"/>
      <c r="H33" s="4">
        <f t="shared" si="0"/>
        <v>0</v>
      </c>
      <c r="I33" s="1"/>
    </row>
    <row r="34" spans="1:9" ht="47.5" thickBot="1">
      <c r="A34" s="21" t="s">
        <v>35</v>
      </c>
      <c r="B34" s="24" t="s">
        <v>31</v>
      </c>
      <c r="C34" s="21" t="s">
        <v>59</v>
      </c>
      <c r="D34" s="21" t="s">
        <v>60</v>
      </c>
      <c r="E34" s="21"/>
      <c r="F34" s="29">
        <v>3060</v>
      </c>
      <c r="G34" s="3">
        <f>(G35)</f>
        <v>0</v>
      </c>
      <c r="H34" s="4">
        <f t="shared" si="0"/>
        <v>0</v>
      </c>
      <c r="I34" s="1"/>
    </row>
    <row r="35" spans="1:9" ht="47.5" thickBot="1">
      <c r="A35" s="21" t="s">
        <v>37</v>
      </c>
      <c r="B35" s="24" t="s">
        <v>31</v>
      </c>
      <c r="C35" s="21" t="s">
        <v>59</v>
      </c>
      <c r="D35" s="21" t="s">
        <v>38</v>
      </c>
      <c r="E35" s="21"/>
      <c r="F35" s="29">
        <v>3060</v>
      </c>
      <c r="G35" s="3">
        <f>(G36)</f>
        <v>0</v>
      </c>
      <c r="H35" s="4">
        <f t="shared" si="0"/>
        <v>0</v>
      </c>
      <c r="I35" s="1"/>
    </row>
    <row r="36" spans="1:9" ht="24.5" thickBot="1">
      <c r="A36" s="21" t="s">
        <v>61</v>
      </c>
      <c r="B36" s="24" t="s">
        <v>31</v>
      </c>
      <c r="C36" s="21" t="s">
        <v>59</v>
      </c>
      <c r="D36" s="21" t="s">
        <v>62</v>
      </c>
      <c r="E36" s="21"/>
      <c r="F36" s="29">
        <v>3060</v>
      </c>
      <c r="G36" s="3">
        <f>(G37)</f>
        <v>0</v>
      </c>
      <c r="H36" s="4">
        <f t="shared" si="0"/>
        <v>0</v>
      </c>
      <c r="I36" s="1"/>
    </row>
    <row r="37" spans="1:9" ht="24.5" thickBot="1">
      <c r="A37" s="21" t="s">
        <v>63</v>
      </c>
      <c r="B37" s="24" t="s">
        <v>31</v>
      </c>
      <c r="C37" s="21" t="s">
        <v>59</v>
      </c>
      <c r="D37" s="21" t="s">
        <v>62</v>
      </c>
      <c r="E37" s="21">
        <v>800</v>
      </c>
      <c r="F37" s="29">
        <v>3060</v>
      </c>
      <c r="G37" s="3"/>
      <c r="H37" s="4">
        <f t="shared" si="0"/>
        <v>0</v>
      </c>
      <c r="I37" s="1"/>
    </row>
    <row r="38" spans="1:9" ht="15" thickBot="1">
      <c r="A38" s="22" t="s">
        <v>64</v>
      </c>
      <c r="B38" s="23" t="s">
        <v>31</v>
      </c>
      <c r="C38" s="22" t="s">
        <v>65</v>
      </c>
      <c r="D38" s="22"/>
      <c r="E38" s="22"/>
      <c r="F38" s="32">
        <f>(F39)</f>
        <v>506982.77</v>
      </c>
      <c r="G38" s="3">
        <f>(G39)</f>
        <v>198772.27</v>
      </c>
      <c r="H38" s="4">
        <f t="shared" si="0"/>
        <v>0.39206908353118192</v>
      </c>
      <c r="I38" s="1"/>
    </row>
    <row r="39" spans="1:9" ht="47.5" thickBot="1">
      <c r="A39" s="21" t="s">
        <v>35</v>
      </c>
      <c r="B39" s="24" t="s">
        <v>31</v>
      </c>
      <c r="C39" s="21" t="s">
        <v>65</v>
      </c>
      <c r="D39" s="21" t="s">
        <v>60</v>
      </c>
      <c r="E39" s="21"/>
      <c r="F39" s="29">
        <f t="shared" ref="F39:F42" si="2">(F40)</f>
        <v>506982.77</v>
      </c>
      <c r="G39" s="3">
        <f>(G40)</f>
        <v>198772.27</v>
      </c>
      <c r="H39" s="4">
        <f t="shared" si="0"/>
        <v>0.39206908353118192</v>
      </c>
      <c r="I39" s="1"/>
    </row>
    <row r="40" spans="1:9" ht="47.5" thickBot="1">
      <c r="A40" s="21" t="s">
        <v>37</v>
      </c>
      <c r="B40" s="24" t="s">
        <v>31</v>
      </c>
      <c r="C40" s="21" t="s">
        <v>66</v>
      </c>
      <c r="D40" s="21" t="s">
        <v>38</v>
      </c>
      <c r="E40" s="21"/>
      <c r="F40" s="29">
        <f t="shared" si="2"/>
        <v>506982.77</v>
      </c>
      <c r="G40" s="3">
        <f>(G41)</f>
        <v>198772.27</v>
      </c>
      <c r="H40" s="4">
        <f t="shared" si="0"/>
        <v>0.39206908353118192</v>
      </c>
      <c r="I40" s="1"/>
    </row>
    <row r="41" spans="1:9" ht="24.5" thickBot="1">
      <c r="A41" s="21" t="s">
        <v>67</v>
      </c>
      <c r="B41" s="24" t="s">
        <v>31</v>
      </c>
      <c r="C41" s="21" t="s">
        <v>65</v>
      </c>
      <c r="D41" s="21" t="s">
        <v>68</v>
      </c>
      <c r="E41" s="21">
        <v>0</v>
      </c>
      <c r="F41" s="29">
        <f>(F42+F44)</f>
        <v>506982.77</v>
      </c>
      <c r="G41" s="3">
        <f>(G42+G44)</f>
        <v>198772.27</v>
      </c>
      <c r="H41" s="4">
        <f t="shared" si="0"/>
        <v>0.39206908353118192</v>
      </c>
      <c r="I41" s="1"/>
    </row>
    <row r="42" spans="1:9" ht="24.5" thickBot="1">
      <c r="A42" s="21" t="s">
        <v>41</v>
      </c>
      <c r="B42" s="24" t="s">
        <v>31</v>
      </c>
      <c r="C42" s="21" t="s">
        <v>65</v>
      </c>
      <c r="D42" s="21" t="s">
        <v>68</v>
      </c>
      <c r="E42" s="21">
        <v>200</v>
      </c>
      <c r="F42" s="29">
        <f t="shared" si="2"/>
        <v>505773.77</v>
      </c>
      <c r="G42" s="3">
        <f t="shared" ref="G42" si="3">(G43)</f>
        <v>197563.27</v>
      </c>
      <c r="H42" s="4">
        <f t="shared" si="0"/>
        <v>0.39061588741543474</v>
      </c>
      <c r="I42" s="1"/>
    </row>
    <row r="43" spans="1:9" ht="24.5" thickBot="1">
      <c r="A43" s="21" t="s">
        <v>50</v>
      </c>
      <c r="B43" s="24" t="s">
        <v>31</v>
      </c>
      <c r="C43" s="21" t="s">
        <v>65</v>
      </c>
      <c r="D43" s="21" t="s">
        <v>68</v>
      </c>
      <c r="E43" s="21">
        <v>240</v>
      </c>
      <c r="F43" s="29">
        <v>505773.77</v>
      </c>
      <c r="G43" s="3">
        <v>197563.27</v>
      </c>
      <c r="H43" s="4">
        <f t="shared" si="0"/>
        <v>0.39061588741543474</v>
      </c>
      <c r="I43" s="1"/>
    </row>
    <row r="44" spans="1:9" ht="24.5" thickBot="1">
      <c r="A44" s="21" t="s">
        <v>51</v>
      </c>
      <c r="B44" s="24" t="s">
        <v>31</v>
      </c>
      <c r="C44" s="21" t="s">
        <v>65</v>
      </c>
      <c r="D44" s="21" t="s">
        <v>68</v>
      </c>
      <c r="E44" s="21">
        <v>800</v>
      </c>
      <c r="F44" s="29">
        <v>1209</v>
      </c>
      <c r="G44" s="3">
        <v>1209</v>
      </c>
      <c r="H44" s="4">
        <f t="shared" ref="H44:H107" si="4">(G44/F44)</f>
        <v>1</v>
      </c>
    </row>
    <row r="45" spans="1:9" ht="24.5" thickBot="1">
      <c r="A45" s="21" t="s">
        <v>51</v>
      </c>
      <c r="B45" s="24" t="s">
        <v>31</v>
      </c>
      <c r="C45" s="21" t="s">
        <v>65</v>
      </c>
      <c r="D45" s="21" t="s">
        <v>68</v>
      </c>
      <c r="E45" s="21">
        <v>853</v>
      </c>
      <c r="F45" s="29">
        <v>1209</v>
      </c>
      <c r="G45" s="3">
        <v>1209</v>
      </c>
      <c r="H45" s="4">
        <f t="shared" si="4"/>
        <v>1</v>
      </c>
    </row>
    <row r="46" spans="1:9" ht="15" thickBot="1">
      <c r="A46" s="22" t="s">
        <v>70</v>
      </c>
      <c r="B46" s="23" t="s">
        <v>31</v>
      </c>
      <c r="C46" s="22" t="s">
        <v>71</v>
      </c>
      <c r="D46" s="22"/>
      <c r="E46" s="22"/>
      <c r="F46" s="32">
        <f t="shared" ref="F46:G48" si="5">(F47)</f>
        <v>43924</v>
      </c>
      <c r="G46" s="3">
        <f t="shared" si="5"/>
        <v>22431.72</v>
      </c>
      <c r="H46" s="4">
        <f t="shared" si="4"/>
        <v>0.51069392587196072</v>
      </c>
    </row>
    <row r="47" spans="1:9" ht="15" thickBot="1">
      <c r="A47" s="21" t="s">
        <v>72</v>
      </c>
      <c r="B47" s="24" t="s">
        <v>31</v>
      </c>
      <c r="C47" s="21" t="s">
        <v>73</v>
      </c>
      <c r="D47" s="21"/>
      <c r="E47" s="26">
        <v>0</v>
      </c>
      <c r="F47" s="29">
        <f t="shared" si="5"/>
        <v>43924</v>
      </c>
      <c r="G47" s="3">
        <f t="shared" si="5"/>
        <v>22431.72</v>
      </c>
      <c r="H47" s="4">
        <f t="shared" si="4"/>
        <v>0.51069392587196072</v>
      </c>
    </row>
    <row r="48" spans="1:9" ht="24.5" thickBot="1">
      <c r="A48" s="21" t="s">
        <v>74</v>
      </c>
      <c r="B48" s="24" t="s">
        <v>31</v>
      </c>
      <c r="C48" s="21" t="s">
        <v>73</v>
      </c>
      <c r="D48" s="21" t="s">
        <v>75</v>
      </c>
      <c r="E48" s="26">
        <v>0</v>
      </c>
      <c r="F48" s="29">
        <f>(F49+F52)</f>
        <v>43924</v>
      </c>
      <c r="G48" s="3">
        <f t="shared" si="5"/>
        <v>22431.72</v>
      </c>
      <c r="H48" s="4">
        <f t="shared" si="4"/>
        <v>0.51069392587196072</v>
      </c>
    </row>
    <row r="49" spans="1:8" ht="24.5" thickBot="1">
      <c r="A49" s="21" t="s">
        <v>76</v>
      </c>
      <c r="B49" s="24" t="s">
        <v>31</v>
      </c>
      <c r="C49" s="21" t="s">
        <v>73</v>
      </c>
      <c r="D49" s="21" t="s">
        <v>77</v>
      </c>
      <c r="E49" s="26">
        <v>0</v>
      </c>
      <c r="F49" s="29">
        <f>(F50)</f>
        <v>43123</v>
      </c>
      <c r="G49" s="3">
        <f>(G50+G52)</f>
        <v>22431.72</v>
      </c>
      <c r="H49" s="4">
        <f t="shared" si="4"/>
        <v>0.52017995037451015</v>
      </c>
    </row>
    <row r="50" spans="1:8" ht="59" thickBot="1">
      <c r="A50" s="21" t="s">
        <v>78</v>
      </c>
      <c r="B50" s="24" t="s">
        <v>31</v>
      </c>
      <c r="C50" s="21" t="s">
        <v>73</v>
      </c>
      <c r="D50" s="21" t="s">
        <v>77</v>
      </c>
      <c r="E50" s="21">
        <v>100</v>
      </c>
      <c r="F50" s="29">
        <v>43123</v>
      </c>
      <c r="G50" s="3">
        <f>(G51)</f>
        <v>21630.720000000001</v>
      </c>
      <c r="H50" s="4">
        <f t="shared" si="4"/>
        <v>0.50160517589221532</v>
      </c>
    </row>
    <row r="51" spans="1:8" ht="24.5" thickBot="1">
      <c r="A51" s="21" t="s">
        <v>49</v>
      </c>
      <c r="B51" s="24" t="s">
        <v>31</v>
      </c>
      <c r="C51" s="21" t="s">
        <v>73</v>
      </c>
      <c r="D51" s="21" t="s">
        <v>77</v>
      </c>
      <c r="E51" s="21">
        <v>120</v>
      </c>
      <c r="F51" s="29">
        <v>43123</v>
      </c>
      <c r="G51" s="3">
        <v>21630.720000000001</v>
      </c>
      <c r="H51" s="4">
        <f t="shared" si="4"/>
        <v>0.50160517589221532</v>
      </c>
    </row>
    <row r="52" spans="1:8" ht="24.5" thickBot="1">
      <c r="A52" s="21" t="s">
        <v>69</v>
      </c>
      <c r="B52" s="24" t="s">
        <v>31</v>
      </c>
      <c r="C52" s="21" t="s">
        <v>73</v>
      </c>
      <c r="D52" s="21" t="s">
        <v>77</v>
      </c>
      <c r="E52" s="21">
        <v>240</v>
      </c>
      <c r="F52" s="29">
        <v>801</v>
      </c>
      <c r="G52" s="3">
        <v>801</v>
      </c>
      <c r="H52" s="4">
        <f t="shared" si="4"/>
        <v>1</v>
      </c>
    </row>
    <row r="53" spans="1:8" ht="24.5" thickBot="1">
      <c r="A53" s="22" t="s">
        <v>79</v>
      </c>
      <c r="B53" s="23" t="s">
        <v>31</v>
      </c>
      <c r="C53" s="22" t="s">
        <v>80</v>
      </c>
      <c r="D53" s="22"/>
      <c r="E53" s="22"/>
      <c r="F53" s="32">
        <f>(F57+F60)</f>
        <v>300000</v>
      </c>
      <c r="G53" s="3">
        <f>(G54)</f>
        <v>182588.57</v>
      </c>
      <c r="H53" s="4">
        <f t="shared" si="4"/>
        <v>0.60862856666666665</v>
      </c>
    </row>
    <row r="54" spans="1:8" ht="36" thickBot="1">
      <c r="A54" s="21" t="s">
        <v>81</v>
      </c>
      <c r="B54" s="24" t="s">
        <v>31</v>
      </c>
      <c r="C54" s="21" t="s">
        <v>80</v>
      </c>
      <c r="D54" s="21"/>
      <c r="E54" s="21"/>
      <c r="F54" s="29">
        <f>(F55)</f>
        <v>300000</v>
      </c>
      <c r="G54" s="3">
        <f>(G55)</f>
        <v>182588.57</v>
      </c>
      <c r="H54" s="4">
        <f t="shared" si="4"/>
        <v>0.60862856666666665</v>
      </c>
    </row>
    <row r="55" spans="1:8" ht="36" thickBot="1">
      <c r="A55" s="21" t="s">
        <v>82</v>
      </c>
      <c r="B55" s="24" t="s">
        <v>31</v>
      </c>
      <c r="C55" s="21" t="s">
        <v>80</v>
      </c>
      <c r="D55" s="21" t="s">
        <v>83</v>
      </c>
      <c r="E55" s="21"/>
      <c r="F55" s="29">
        <f>(F56)</f>
        <v>300000</v>
      </c>
      <c r="G55" s="3">
        <f>(G56)</f>
        <v>182588.57</v>
      </c>
      <c r="H55" s="4">
        <f t="shared" si="4"/>
        <v>0.60862856666666665</v>
      </c>
    </row>
    <row r="56" spans="1:8" ht="24.5" thickBot="1">
      <c r="A56" s="21" t="s">
        <v>84</v>
      </c>
      <c r="B56" s="24" t="s">
        <v>31</v>
      </c>
      <c r="C56" s="21" t="s">
        <v>80</v>
      </c>
      <c r="D56" s="21" t="s">
        <v>85</v>
      </c>
      <c r="E56" s="21"/>
      <c r="F56" s="29">
        <f>(F57+F60)</f>
        <v>300000</v>
      </c>
      <c r="G56" s="3">
        <f>(G57+G60)</f>
        <v>182588.57</v>
      </c>
      <c r="H56" s="4">
        <f t="shared" si="4"/>
        <v>0.60862856666666665</v>
      </c>
    </row>
    <row r="57" spans="1:8" ht="24.5" thickBot="1">
      <c r="A57" s="21" t="s">
        <v>86</v>
      </c>
      <c r="B57" s="24" t="s">
        <v>31</v>
      </c>
      <c r="C57" s="21" t="s">
        <v>80</v>
      </c>
      <c r="D57" s="21" t="s">
        <v>87</v>
      </c>
      <c r="E57" s="21"/>
      <c r="F57" s="29">
        <v>150000</v>
      </c>
      <c r="G57" s="3">
        <f>(G58)</f>
        <v>109158.57</v>
      </c>
      <c r="H57" s="4">
        <f t="shared" si="4"/>
        <v>0.72772380000000003</v>
      </c>
    </row>
    <row r="58" spans="1:8" ht="24.5" thickBot="1">
      <c r="A58" s="21" t="s">
        <v>41</v>
      </c>
      <c r="B58" s="24" t="s">
        <v>31</v>
      </c>
      <c r="C58" s="21" t="s">
        <v>80</v>
      </c>
      <c r="D58" s="21" t="s">
        <v>88</v>
      </c>
      <c r="E58" s="21">
        <v>200</v>
      </c>
      <c r="F58" s="29">
        <v>150000</v>
      </c>
      <c r="G58" s="3">
        <f>(G59)</f>
        <v>109158.57</v>
      </c>
      <c r="H58" s="4">
        <f t="shared" si="4"/>
        <v>0.72772380000000003</v>
      </c>
    </row>
    <row r="59" spans="1:8" ht="24.5" thickBot="1">
      <c r="A59" s="21" t="s">
        <v>50</v>
      </c>
      <c r="B59" s="24" t="s">
        <v>31</v>
      </c>
      <c r="C59" s="21" t="s">
        <v>80</v>
      </c>
      <c r="D59" s="21" t="s">
        <v>88</v>
      </c>
      <c r="E59" s="21">
        <v>240</v>
      </c>
      <c r="F59" s="29">
        <v>150000</v>
      </c>
      <c r="G59" s="3">
        <v>109158.57</v>
      </c>
      <c r="H59" s="4">
        <f t="shared" si="4"/>
        <v>0.72772380000000003</v>
      </c>
    </row>
    <row r="60" spans="1:8" ht="24.5" thickBot="1">
      <c r="A60" s="21" t="s">
        <v>89</v>
      </c>
      <c r="B60" s="24" t="s">
        <v>31</v>
      </c>
      <c r="C60" s="21" t="s">
        <v>90</v>
      </c>
      <c r="D60" s="21" t="s">
        <v>91</v>
      </c>
      <c r="E60" s="21"/>
      <c r="F60" s="29">
        <v>150000</v>
      </c>
      <c r="G60" s="3">
        <f>(G61)</f>
        <v>73430</v>
      </c>
      <c r="H60" s="4">
        <f t="shared" si="4"/>
        <v>0.48953333333333332</v>
      </c>
    </row>
    <row r="61" spans="1:8" ht="24.5" thickBot="1">
      <c r="A61" s="21" t="s">
        <v>41</v>
      </c>
      <c r="B61" s="24" t="s">
        <v>31</v>
      </c>
      <c r="C61" s="21" t="s">
        <v>80</v>
      </c>
      <c r="D61" s="21" t="s">
        <v>91</v>
      </c>
      <c r="E61" s="21">
        <v>200</v>
      </c>
      <c r="F61" s="29">
        <v>150000</v>
      </c>
      <c r="G61" s="3">
        <f>(G62)</f>
        <v>73430</v>
      </c>
      <c r="H61" s="4">
        <f t="shared" si="4"/>
        <v>0.48953333333333332</v>
      </c>
    </row>
    <row r="62" spans="1:8" ht="24.5" thickBot="1">
      <c r="A62" s="21" t="s">
        <v>50</v>
      </c>
      <c r="B62" s="24" t="s">
        <v>31</v>
      </c>
      <c r="C62" s="21" t="s">
        <v>80</v>
      </c>
      <c r="D62" s="21" t="s">
        <v>91</v>
      </c>
      <c r="E62" s="21">
        <v>240</v>
      </c>
      <c r="F62" s="29">
        <v>150000</v>
      </c>
      <c r="G62" s="3">
        <v>73430</v>
      </c>
      <c r="H62" s="4">
        <f t="shared" si="4"/>
        <v>0.48953333333333332</v>
      </c>
    </row>
    <row r="63" spans="1:8" ht="24.5" thickBot="1">
      <c r="A63" s="27" t="s">
        <v>92</v>
      </c>
      <c r="B63" s="23" t="s">
        <v>31</v>
      </c>
      <c r="C63" s="22" t="s">
        <v>93</v>
      </c>
      <c r="D63" s="27" t="s">
        <v>94</v>
      </c>
      <c r="E63" s="27"/>
      <c r="F63" s="33">
        <f>(F64)</f>
        <v>750500</v>
      </c>
      <c r="G63" s="3">
        <f>(G67)</f>
        <v>92861.92</v>
      </c>
      <c r="H63" s="4">
        <f t="shared" si="4"/>
        <v>0.12373340439706862</v>
      </c>
    </row>
    <row r="64" spans="1:8" ht="24.5" thickBot="1">
      <c r="A64" s="28" t="s">
        <v>95</v>
      </c>
      <c r="B64" s="24" t="s">
        <v>31</v>
      </c>
      <c r="C64" s="28" t="s">
        <v>93</v>
      </c>
      <c r="D64" s="28" t="s">
        <v>96</v>
      </c>
      <c r="E64" s="28"/>
      <c r="F64" s="33">
        <f>(F65)</f>
        <v>750500</v>
      </c>
      <c r="G64" s="3">
        <f>(G65)</f>
        <v>92861.92</v>
      </c>
      <c r="H64" s="4">
        <f t="shared" si="4"/>
        <v>0.12373340439706862</v>
      </c>
    </row>
    <row r="65" spans="1:8" ht="24.5" thickBot="1">
      <c r="A65" s="28" t="s">
        <v>97</v>
      </c>
      <c r="B65" s="24" t="s">
        <v>31</v>
      </c>
      <c r="C65" s="28" t="s">
        <v>93</v>
      </c>
      <c r="D65" s="28" t="s">
        <v>96</v>
      </c>
      <c r="E65" s="28"/>
      <c r="F65" s="33">
        <f>(F66)</f>
        <v>750500</v>
      </c>
      <c r="G65" s="3">
        <f>(G66)</f>
        <v>92861.92</v>
      </c>
      <c r="H65" s="4">
        <f t="shared" si="4"/>
        <v>0.12373340439706862</v>
      </c>
    </row>
    <row r="66" spans="1:8" ht="36" thickBot="1">
      <c r="A66" s="28" t="s">
        <v>98</v>
      </c>
      <c r="B66" s="24" t="s">
        <v>31</v>
      </c>
      <c r="C66" s="28" t="s">
        <v>93</v>
      </c>
      <c r="D66" s="28" t="s">
        <v>96</v>
      </c>
      <c r="E66" s="28">
        <v>200</v>
      </c>
      <c r="F66" s="33">
        <f>(F67)</f>
        <v>750500</v>
      </c>
      <c r="G66" s="3">
        <f>(G67)</f>
        <v>92861.92</v>
      </c>
      <c r="H66" s="4">
        <f t="shared" si="4"/>
        <v>0.12373340439706862</v>
      </c>
    </row>
    <row r="67" spans="1:8" ht="24.5" thickBot="1">
      <c r="A67" s="28" t="s">
        <v>99</v>
      </c>
      <c r="B67" s="24" t="s">
        <v>31</v>
      </c>
      <c r="C67" s="28" t="s">
        <v>93</v>
      </c>
      <c r="D67" s="28" t="s">
        <v>96</v>
      </c>
      <c r="E67" s="28">
        <v>240</v>
      </c>
      <c r="F67" s="33">
        <f>(F68+F69+F70+F71)</f>
        <v>750500</v>
      </c>
      <c r="G67" s="3">
        <f>(G68+G70)</f>
        <v>92861.92</v>
      </c>
      <c r="H67" s="4">
        <f t="shared" si="4"/>
        <v>0.12373340439706862</v>
      </c>
    </row>
    <row r="68" spans="1:8" ht="24.5" thickBot="1">
      <c r="A68" s="28" t="s">
        <v>100</v>
      </c>
      <c r="B68" s="24" t="s">
        <v>31</v>
      </c>
      <c r="C68" s="28" t="s">
        <v>93</v>
      </c>
      <c r="D68" s="28" t="s">
        <v>101</v>
      </c>
      <c r="E68" s="28">
        <v>240</v>
      </c>
      <c r="F68" s="33">
        <v>243500</v>
      </c>
      <c r="G68" s="3">
        <v>43500</v>
      </c>
      <c r="H68" s="4">
        <f t="shared" si="4"/>
        <v>0.17864476386036962</v>
      </c>
    </row>
    <row r="69" spans="1:8" ht="24.5" thickBot="1">
      <c r="A69" s="28" t="s">
        <v>102</v>
      </c>
      <c r="B69" s="24" t="s">
        <v>31</v>
      </c>
      <c r="C69" s="28" t="s">
        <v>93</v>
      </c>
      <c r="D69" s="28" t="s">
        <v>103</v>
      </c>
      <c r="E69" s="28">
        <v>240</v>
      </c>
      <c r="F69" s="29">
        <v>116400</v>
      </c>
      <c r="G69" s="3"/>
      <c r="H69" s="4">
        <f t="shared" si="4"/>
        <v>0</v>
      </c>
    </row>
    <row r="70" spans="1:8" ht="24.5" thickBot="1">
      <c r="A70" s="28" t="s">
        <v>104</v>
      </c>
      <c r="B70" s="24" t="s">
        <v>31</v>
      </c>
      <c r="C70" s="28" t="s">
        <v>93</v>
      </c>
      <c r="D70" s="28" t="s">
        <v>105</v>
      </c>
      <c r="E70" s="28">
        <v>240</v>
      </c>
      <c r="F70" s="29">
        <v>330600</v>
      </c>
      <c r="G70" s="3">
        <v>49361.919999999998</v>
      </c>
      <c r="H70" s="4">
        <f t="shared" si="4"/>
        <v>0.14931010284331517</v>
      </c>
    </row>
    <row r="71" spans="1:8" ht="36" thickBot="1">
      <c r="A71" s="28" t="s">
        <v>189</v>
      </c>
      <c r="B71" s="24" t="s">
        <v>31</v>
      </c>
      <c r="C71" s="28" t="s">
        <v>93</v>
      </c>
      <c r="D71" s="28"/>
      <c r="E71" s="28"/>
      <c r="F71" s="29">
        <v>60000</v>
      </c>
      <c r="G71" s="3"/>
      <c r="H71" s="4">
        <f t="shared" si="4"/>
        <v>0</v>
      </c>
    </row>
    <row r="72" spans="1:8" ht="24.5" thickBot="1">
      <c r="A72" s="28" t="s">
        <v>190</v>
      </c>
      <c r="B72" s="24" t="s">
        <v>31</v>
      </c>
      <c r="C72" s="28" t="s">
        <v>93</v>
      </c>
      <c r="D72" s="28" t="s">
        <v>208</v>
      </c>
      <c r="E72" s="28">
        <v>240</v>
      </c>
      <c r="F72" s="29">
        <v>60000</v>
      </c>
      <c r="G72" s="3"/>
      <c r="H72" s="4">
        <f t="shared" si="4"/>
        <v>0</v>
      </c>
    </row>
    <row r="73" spans="1:8" ht="15" thickBot="1">
      <c r="A73" s="22" t="s">
        <v>106</v>
      </c>
      <c r="B73" s="23" t="s">
        <v>31</v>
      </c>
      <c r="C73" s="23" t="s">
        <v>107</v>
      </c>
      <c r="D73" s="22"/>
      <c r="E73" s="22"/>
      <c r="F73" s="33">
        <f>(F74+F83)</f>
        <v>2016365.23</v>
      </c>
      <c r="G73" s="3">
        <f>(G74+G83)</f>
        <v>754225.4</v>
      </c>
      <c r="H73" s="4">
        <f t="shared" si="4"/>
        <v>0.37405197668479934</v>
      </c>
    </row>
    <row r="74" spans="1:8" ht="15" thickBot="1">
      <c r="A74" s="22" t="s">
        <v>108</v>
      </c>
      <c r="B74" s="23" t="s">
        <v>31</v>
      </c>
      <c r="C74" s="22" t="s">
        <v>109</v>
      </c>
      <c r="D74" s="22"/>
      <c r="E74" s="22"/>
      <c r="F74" s="29">
        <f>(F75+F80)</f>
        <v>100000</v>
      </c>
      <c r="G74" s="3">
        <f>(G80)</f>
        <v>9394.4</v>
      </c>
      <c r="H74" s="4">
        <f t="shared" si="4"/>
        <v>9.3944E-2</v>
      </c>
    </row>
    <row r="75" spans="1:8" ht="24.5" thickBot="1">
      <c r="A75" s="28" t="s">
        <v>191</v>
      </c>
      <c r="B75" s="24" t="s">
        <v>31</v>
      </c>
      <c r="C75" s="21" t="s">
        <v>109</v>
      </c>
      <c r="D75" s="21" t="s">
        <v>192</v>
      </c>
      <c r="E75" s="21"/>
      <c r="F75" s="29">
        <v>60000</v>
      </c>
      <c r="G75" s="3"/>
      <c r="H75" s="4">
        <f t="shared" si="4"/>
        <v>0</v>
      </c>
    </row>
    <row r="76" spans="1:8" ht="24.5" thickBot="1">
      <c r="A76" s="28" t="s">
        <v>193</v>
      </c>
      <c r="B76" s="24" t="s">
        <v>31</v>
      </c>
      <c r="C76" s="21" t="s">
        <v>109</v>
      </c>
      <c r="D76" s="21" t="s">
        <v>192</v>
      </c>
      <c r="E76" s="21"/>
      <c r="F76" s="29">
        <v>60000</v>
      </c>
      <c r="G76" s="3"/>
      <c r="H76" s="4">
        <f t="shared" si="4"/>
        <v>0</v>
      </c>
    </row>
    <row r="77" spans="1:8" ht="24.5" thickBot="1">
      <c r="A77" s="28" t="s">
        <v>50</v>
      </c>
      <c r="B77" s="24" t="s">
        <v>31</v>
      </c>
      <c r="C77" s="21" t="s">
        <v>109</v>
      </c>
      <c r="D77" s="21" t="s">
        <v>194</v>
      </c>
      <c r="E77" s="21">
        <v>200</v>
      </c>
      <c r="F77" s="29">
        <v>60000</v>
      </c>
      <c r="G77" s="33"/>
      <c r="H77" s="4">
        <f t="shared" si="4"/>
        <v>0</v>
      </c>
    </row>
    <row r="78" spans="1:8" ht="24.5" thickBot="1">
      <c r="A78" s="28" t="s">
        <v>69</v>
      </c>
      <c r="B78" s="24" t="s">
        <v>31</v>
      </c>
      <c r="C78" s="21" t="s">
        <v>109</v>
      </c>
      <c r="D78" s="21" t="s">
        <v>194</v>
      </c>
      <c r="E78" s="21">
        <v>240</v>
      </c>
      <c r="F78" s="29">
        <v>60000</v>
      </c>
      <c r="G78" s="33"/>
      <c r="H78" s="4">
        <f t="shared" si="4"/>
        <v>0</v>
      </c>
    </row>
    <row r="79" spans="1:8" ht="24.5" thickBot="1">
      <c r="A79" s="28" t="s">
        <v>195</v>
      </c>
      <c r="B79" s="24" t="s">
        <v>31</v>
      </c>
      <c r="C79" s="21" t="s">
        <v>109</v>
      </c>
      <c r="D79" s="21" t="s">
        <v>194</v>
      </c>
      <c r="E79" s="21">
        <v>244</v>
      </c>
      <c r="F79" s="29">
        <v>60000</v>
      </c>
      <c r="G79" s="33"/>
      <c r="H79" s="4">
        <f t="shared" si="4"/>
        <v>0</v>
      </c>
    </row>
    <row r="80" spans="1:8" ht="24.5" thickBot="1">
      <c r="A80" s="28" t="s">
        <v>196</v>
      </c>
      <c r="B80" s="24" t="s">
        <v>31</v>
      </c>
      <c r="C80" s="21" t="s">
        <v>109</v>
      </c>
      <c r="D80" s="21" t="s">
        <v>110</v>
      </c>
      <c r="E80" s="21"/>
      <c r="F80" s="29">
        <f>(F81)</f>
        <v>40000</v>
      </c>
      <c r="G80" s="33">
        <f>(G81)</f>
        <v>9394.4</v>
      </c>
      <c r="H80" s="4">
        <f t="shared" si="4"/>
        <v>0.23485999999999999</v>
      </c>
    </row>
    <row r="81" spans="1:8" ht="24.5" thickBot="1">
      <c r="A81" s="28" t="s">
        <v>111</v>
      </c>
      <c r="B81" s="24" t="s">
        <v>31</v>
      </c>
      <c r="C81" s="21" t="s">
        <v>109</v>
      </c>
      <c r="D81" s="21" t="s">
        <v>110</v>
      </c>
      <c r="E81" s="21">
        <v>200</v>
      </c>
      <c r="F81" s="29">
        <f>(F82)</f>
        <v>40000</v>
      </c>
      <c r="G81" s="33">
        <f>(G82)</f>
        <v>9394.4</v>
      </c>
      <c r="H81" s="4">
        <f t="shared" si="4"/>
        <v>0.23485999999999999</v>
      </c>
    </row>
    <row r="82" spans="1:8" ht="24.5" thickBot="1">
      <c r="A82" s="28" t="s">
        <v>50</v>
      </c>
      <c r="B82" s="24" t="s">
        <v>31</v>
      </c>
      <c r="C82" s="21" t="s">
        <v>109</v>
      </c>
      <c r="D82" s="21" t="s">
        <v>110</v>
      </c>
      <c r="E82" s="21">
        <v>240</v>
      </c>
      <c r="F82" s="29">
        <v>40000</v>
      </c>
      <c r="G82" s="33">
        <v>9394.4</v>
      </c>
      <c r="H82" s="4">
        <f t="shared" si="4"/>
        <v>0.23485999999999999</v>
      </c>
    </row>
    <row r="83" spans="1:8" ht="15" thickBot="1">
      <c r="A83" s="28" t="s">
        <v>112</v>
      </c>
      <c r="B83" s="24" t="s">
        <v>113</v>
      </c>
      <c r="C83" s="21" t="s">
        <v>114</v>
      </c>
      <c r="D83" s="21"/>
      <c r="E83" s="21"/>
      <c r="F83" s="33">
        <f>(F84+F108)</f>
        <v>1916365.23</v>
      </c>
      <c r="G83" s="33">
        <f>(G84)</f>
        <v>744831</v>
      </c>
      <c r="H83" s="4">
        <f t="shared" si="4"/>
        <v>0.38866860467928654</v>
      </c>
    </row>
    <row r="84" spans="1:8" ht="24.5" thickBot="1">
      <c r="A84" s="28" t="s">
        <v>115</v>
      </c>
      <c r="B84" s="24" t="s">
        <v>31</v>
      </c>
      <c r="C84" s="21" t="s">
        <v>114</v>
      </c>
      <c r="D84" s="21" t="s">
        <v>116</v>
      </c>
      <c r="E84" s="21"/>
      <c r="F84" s="33">
        <f>(F85+F93)</f>
        <v>1282099.23</v>
      </c>
      <c r="G84" s="33">
        <f>(G85+G93)</f>
        <v>744831</v>
      </c>
      <c r="H84" s="4">
        <f t="shared" si="4"/>
        <v>0.58094645295122749</v>
      </c>
    </row>
    <row r="85" spans="1:8" ht="24.5" thickBot="1">
      <c r="A85" s="21" t="s">
        <v>117</v>
      </c>
      <c r="B85" s="24" t="s">
        <v>31</v>
      </c>
      <c r="C85" s="21" t="s">
        <v>114</v>
      </c>
      <c r="D85" s="21" t="s">
        <v>118</v>
      </c>
      <c r="E85" s="21"/>
      <c r="F85" s="29">
        <f>(F86+F90)</f>
        <v>531000</v>
      </c>
      <c r="G85" s="33">
        <f>(G86+G90)</f>
        <v>214399.31</v>
      </c>
      <c r="H85" s="4">
        <f t="shared" si="4"/>
        <v>0.40376517890772129</v>
      </c>
    </row>
    <row r="86" spans="1:8" ht="24.5" thickBot="1">
      <c r="A86" s="21" t="s">
        <v>119</v>
      </c>
      <c r="B86" s="24" t="s">
        <v>31</v>
      </c>
      <c r="C86" s="21" t="s">
        <v>114</v>
      </c>
      <c r="D86" s="21" t="s">
        <v>120</v>
      </c>
      <c r="E86" s="21"/>
      <c r="F86" s="29">
        <f>(F87+F89)</f>
        <v>401000</v>
      </c>
      <c r="G86" s="33">
        <f>(G87+G89)</f>
        <v>179399.31</v>
      </c>
      <c r="H86" s="4">
        <f t="shared" si="4"/>
        <v>0.44737982543640897</v>
      </c>
    </row>
    <row r="87" spans="1:8" ht="24.5" thickBot="1">
      <c r="A87" s="21" t="s">
        <v>41</v>
      </c>
      <c r="B87" s="24" t="s">
        <v>31</v>
      </c>
      <c r="C87" s="21" t="s">
        <v>114</v>
      </c>
      <c r="D87" s="21" t="s">
        <v>120</v>
      </c>
      <c r="E87" s="21">
        <v>200</v>
      </c>
      <c r="F87" s="29">
        <v>400000</v>
      </c>
      <c r="G87" s="33">
        <f>(G88)</f>
        <v>178975.15</v>
      </c>
      <c r="H87" s="4">
        <f t="shared" si="4"/>
        <v>0.44743787499999998</v>
      </c>
    </row>
    <row r="88" spans="1:8" ht="24.5" thickBot="1">
      <c r="A88" s="21" t="s">
        <v>50</v>
      </c>
      <c r="B88" s="24" t="s">
        <v>31</v>
      </c>
      <c r="C88" s="21" t="s">
        <v>114</v>
      </c>
      <c r="D88" s="21" t="s">
        <v>120</v>
      </c>
      <c r="E88" s="21">
        <v>240</v>
      </c>
      <c r="F88" s="29">
        <v>400000</v>
      </c>
      <c r="G88" s="33">
        <v>178975.15</v>
      </c>
      <c r="H88" s="4">
        <f t="shared" si="4"/>
        <v>0.44743787499999998</v>
      </c>
    </row>
    <row r="89" spans="1:8" ht="24.5" thickBot="1">
      <c r="A89" s="21" t="s">
        <v>51</v>
      </c>
      <c r="B89" s="24" t="s">
        <v>31</v>
      </c>
      <c r="C89" s="21" t="s">
        <v>114</v>
      </c>
      <c r="D89" s="21" t="s">
        <v>120</v>
      </c>
      <c r="E89" s="21">
        <v>800</v>
      </c>
      <c r="F89" s="29">
        <v>1000</v>
      </c>
      <c r="G89" s="33">
        <v>424.16</v>
      </c>
      <c r="H89" s="4">
        <f t="shared" si="4"/>
        <v>0.42416000000000004</v>
      </c>
    </row>
    <row r="90" spans="1:8" ht="24.5" thickBot="1">
      <c r="A90" s="21" t="s">
        <v>121</v>
      </c>
      <c r="B90" s="24" t="s">
        <v>31</v>
      </c>
      <c r="C90" s="21" t="s">
        <v>114</v>
      </c>
      <c r="D90" s="21" t="s">
        <v>122</v>
      </c>
      <c r="E90" s="21"/>
      <c r="F90" s="29">
        <f>(F91)</f>
        <v>130000</v>
      </c>
      <c r="G90" s="33">
        <f>(G91)</f>
        <v>35000</v>
      </c>
      <c r="H90" s="4">
        <f t="shared" si="4"/>
        <v>0.26923076923076922</v>
      </c>
    </row>
    <row r="91" spans="1:8" ht="24.5" thickBot="1">
      <c r="A91" s="21" t="s">
        <v>41</v>
      </c>
      <c r="B91" s="24" t="s">
        <v>31</v>
      </c>
      <c r="C91" s="21" t="s">
        <v>114</v>
      </c>
      <c r="D91" s="21" t="s">
        <v>122</v>
      </c>
      <c r="E91" s="21">
        <v>200</v>
      </c>
      <c r="F91" s="29">
        <v>130000</v>
      </c>
      <c r="G91" s="33">
        <f>(G92)</f>
        <v>35000</v>
      </c>
      <c r="H91" s="4">
        <f t="shared" si="4"/>
        <v>0.26923076923076922</v>
      </c>
    </row>
    <row r="92" spans="1:8" ht="24.5" thickBot="1">
      <c r="A92" s="21" t="s">
        <v>50</v>
      </c>
      <c r="B92" s="24" t="s">
        <v>31</v>
      </c>
      <c r="C92" s="21" t="s">
        <v>114</v>
      </c>
      <c r="D92" s="21" t="s">
        <v>122</v>
      </c>
      <c r="E92" s="21">
        <v>240</v>
      </c>
      <c r="F92" s="29">
        <v>130000</v>
      </c>
      <c r="G92" s="33">
        <v>35000</v>
      </c>
      <c r="H92" s="4">
        <f t="shared" si="4"/>
        <v>0.26923076923076922</v>
      </c>
    </row>
    <row r="93" spans="1:8" ht="24.5" thickBot="1">
      <c r="A93" s="21" t="s">
        <v>123</v>
      </c>
      <c r="B93" s="24" t="s">
        <v>31</v>
      </c>
      <c r="C93" s="21" t="s">
        <v>114</v>
      </c>
      <c r="D93" s="21" t="s">
        <v>124</v>
      </c>
      <c r="E93" s="21"/>
      <c r="F93" s="33">
        <f>(F94+F98+F101+F104+F106)</f>
        <v>751099.23</v>
      </c>
      <c r="G93" s="33">
        <f>(G94+G104+G106)</f>
        <v>530431.68999999994</v>
      </c>
      <c r="H93" s="4">
        <f t="shared" si="4"/>
        <v>0.70620720780129143</v>
      </c>
    </row>
    <row r="94" spans="1:8" ht="24.5" thickBot="1">
      <c r="A94" s="21" t="s">
        <v>125</v>
      </c>
      <c r="B94" s="24" t="s">
        <v>31</v>
      </c>
      <c r="C94" s="21" t="s">
        <v>114</v>
      </c>
      <c r="D94" s="21" t="s">
        <v>126</v>
      </c>
      <c r="E94" s="21"/>
      <c r="F94" s="33">
        <f t="shared" ref="F94:G96" si="6">(F95)</f>
        <v>392500</v>
      </c>
      <c r="G94" s="33">
        <f t="shared" si="6"/>
        <v>311832.46000000002</v>
      </c>
      <c r="H94" s="4">
        <f t="shared" si="4"/>
        <v>0.79447760509554144</v>
      </c>
    </row>
    <row r="95" spans="1:8" ht="24.5" thickBot="1">
      <c r="A95" s="21" t="s">
        <v>41</v>
      </c>
      <c r="B95" s="24" t="s">
        <v>31</v>
      </c>
      <c r="C95" s="21" t="s">
        <v>114</v>
      </c>
      <c r="D95" s="21" t="s">
        <v>126</v>
      </c>
      <c r="E95" s="21">
        <v>200</v>
      </c>
      <c r="F95" s="33">
        <f t="shared" si="6"/>
        <v>392500</v>
      </c>
      <c r="G95" s="33">
        <f t="shared" si="6"/>
        <v>311832.46000000002</v>
      </c>
      <c r="H95" s="4">
        <f t="shared" si="4"/>
        <v>0.79447760509554144</v>
      </c>
    </row>
    <row r="96" spans="1:8" ht="24.5" thickBot="1">
      <c r="A96" s="21" t="s">
        <v>50</v>
      </c>
      <c r="B96" s="24" t="s">
        <v>31</v>
      </c>
      <c r="C96" s="21" t="s">
        <v>114</v>
      </c>
      <c r="D96" s="21" t="s">
        <v>126</v>
      </c>
      <c r="E96" s="21">
        <v>240</v>
      </c>
      <c r="F96" s="33">
        <f t="shared" si="6"/>
        <v>392500</v>
      </c>
      <c r="G96" s="33">
        <f t="shared" si="6"/>
        <v>311832.46000000002</v>
      </c>
      <c r="H96" s="4">
        <f t="shared" si="4"/>
        <v>0.79447760509554144</v>
      </c>
    </row>
    <row r="97" spans="1:8" ht="24.5" thickBot="1">
      <c r="A97" s="21" t="s">
        <v>197</v>
      </c>
      <c r="B97" s="24" t="s">
        <v>31</v>
      </c>
      <c r="C97" s="21" t="s">
        <v>114</v>
      </c>
      <c r="D97" s="21" t="s">
        <v>126</v>
      </c>
      <c r="E97" s="21">
        <v>244</v>
      </c>
      <c r="F97" s="33">
        <v>392500</v>
      </c>
      <c r="G97" s="33">
        <v>311832.46000000002</v>
      </c>
      <c r="H97" s="4">
        <f t="shared" si="4"/>
        <v>0.79447760509554144</v>
      </c>
    </row>
    <row r="98" spans="1:8" ht="24.5" thickBot="1">
      <c r="A98" s="21" t="s">
        <v>127</v>
      </c>
      <c r="B98" s="24" t="s">
        <v>31</v>
      </c>
      <c r="C98" s="21" t="s">
        <v>114</v>
      </c>
      <c r="D98" s="21" t="s">
        <v>128</v>
      </c>
      <c r="E98" s="21"/>
      <c r="F98" s="29">
        <v>10000</v>
      </c>
      <c r="G98" s="33"/>
      <c r="H98" s="4">
        <f t="shared" si="4"/>
        <v>0</v>
      </c>
    </row>
    <row r="99" spans="1:8" ht="24.5" thickBot="1">
      <c r="A99" s="21" t="s">
        <v>41</v>
      </c>
      <c r="B99" s="24" t="s">
        <v>31</v>
      </c>
      <c r="C99" s="21" t="s">
        <v>114</v>
      </c>
      <c r="D99" s="21" t="s">
        <v>128</v>
      </c>
      <c r="E99" s="21">
        <v>200</v>
      </c>
      <c r="F99" s="29">
        <v>10000</v>
      </c>
      <c r="G99" s="33"/>
      <c r="H99" s="4">
        <f t="shared" si="4"/>
        <v>0</v>
      </c>
    </row>
    <row r="100" spans="1:8" ht="24.5" thickBot="1">
      <c r="A100" s="21" t="s">
        <v>50</v>
      </c>
      <c r="B100" s="24" t="s">
        <v>31</v>
      </c>
      <c r="C100" s="21" t="s">
        <v>114</v>
      </c>
      <c r="D100" s="21" t="s">
        <v>128</v>
      </c>
      <c r="E100" s="21">
        <v>240</v>
      </c>
      <c r="F100" s="29">
        <v>10000</v>
      </c>
      <c r="G100" s="33"/>
      <c r="H100" s="4">
        <f t="shared" si="4"/>
        <v>0</v>
      </c>
    </row>
    <row r="101" spans="1:8" ht="24.5" thickBot="1">
      <c r="A101" s="21" t="s">
        <v>129</v>
      </c>
      <c r="B101" s="24" t="s">
        <v>31</v>
      </c>
      <c r="C101" s="21" t="s">
        <v>114</v>
      </c>
      <c r="D101" s="21" t="s">
        <v>130</v>
      </c>
      <c r="E101" s="21"/>
      <c r="F101" s="29">
        <v>130000</v>
      </c>
      <c r="G101" s="33"/>
      <c r="H101" s="4">
        <f t="shared" si="4"/>
        <v>0</v>
      </c>
    </row>
    <row r="102" spans="1:8" ht="24.5" thickBot="1">
      <c r="A102" s="21" t="s">
        <v>50</v>
      </c>
      <c r="B102" s="23" t="s">
        <v>31</v>
      </c>
      <c r="C102" s="21" t="s">
        <v>114</v>
      </c>
      <c r="D102" s="21" t="s">
        <v>130</v>
      </c>
      <c r="E102" s="21">
        <v>240</v>
      </c>
      <c r="F102" s="29">
        <v>130000</v>
      </c>
      <c r="G102" s="33"/>
      <c r="H102" s="4">
        <f t="shared" si="4"/>
        <v>0</v>
      </c>
    </row>
    <row r="103" spans="1:8" ht="24.5" thickBot="1">
      <c r="A103" s="21" t="s">
        <v>69</v>
      </c>
      <c r="B103" s="24" t="s">
        <v>31</v>
      </c>
      <c r="C103" s="21" t="s">
        <v>114</v>
      </c>
      <c r="D103" s="21" t="s">
        <v>130</v>
      </c>
      <c r="E103" s="21">
        <v>244</v>
      </c>
      <c r="F103" s="29">
        <v>130000</v>
      </c>
      <c r="G103" s="33"/>
      <c r="H103" s="4">
        <f t="shared" si="4"/>
        <v>0</v>
      </c>
    </row>
    <row r="104" spans="1:8" ht="24.5" thickBot="1">
      <c r="A104" s="29" t="s">
        <v>198</v>
      </c>
      <c r="B104" s="24" t="s">
        <v>31</v>
      </c>
      <c r="C104" s="21" t="s">
        <v>114</v>
      </c>
      <c r="D104" s="21" t="s">
        <v>199</v>
      </c>
      <c r="E104" s="21">
        <v>200</v>
      </c>
      <c r="F104" s="29">
        <f>(F105)</f>
        <v>68752.61</v>
      </c>
      <c r="G104" s="33">
        <f>(G105)</f>
        <v>68752.61</v>
      </c>
      <c r="H104" s="4">
        <f t="shared" si="4"/>
        <v>1</v>
      </c>
    </row>
    <row r="105" spans="1:8" ht="24.5" thickBot="1">
      <c r="A105" s="21" t="s">
        <v>50</v>
      </c>
      <c r="B105" s="24" t="s">
        <v>31</v>
      </c>
      <c r="C105" s="21" t="s">
        <v>114</v>
      </c>
      <c r="D105" s="21" t="s">
        <v>199</v>
      </c>
      <c r="E105" s="21">
        <v>240</v>
      </c>
      <c r="F105" s="29">
        <v>68752.61</v>
      </c>
      <c r="G105" s="33">
        <v>68752.61</v>
      </c>
      <c r="H105" s="4">
        <f t="shared" si="4"/>
        <v>1</v>
      </c>
    </row>
    <row r="106" spans="1:8" ht="24.5" thickBot="1">
      <c r="A106" s="29" t="s">
        <v>200</v>
      </c>
      <c r="B106" s="24" t="s">
        <v>31</v>
      </c>
      <c r="C106" s="21" t="s">
        <v>114</v>
      </c>
      <c r="D106" s="21" t="s">
        <v>201</v>
      </c>
      <c r="E106" s="21">
        <v>200</v>
      </c>
      <c r="F106" s="29">
        <f>(F107)</f>
        <v>149846.62</v>
      </c>
      <c r="G106" s="33">
        <f>(G107)</f>
        <v>149846.62</v>
      </c>
      <c r="H106" s="4">
        <f t="shared" si="4"/>
        <v>1</v>
      </c>
    </row>
    <row r="107" spans="1:8" ht="24.5" thickBot="1">
      <c r="A107" s="21" t="s">
        <v>50</v>
      </c>
      <c r="B107" s="24" t="s">
        <v>31</v>
      </c>
      <c r="C107" s="21" t="s">
        <v>114</v>
      </c>
      <c r="D107" s="21" t="s">
        <v>201</v>
      </c>
      <c r="E107" s="21">
        <v>240</v>
      </c>
      <c r="F107" s="29">
        <v>149846.62</v>
      </c>
      <c r="G107" s="33">
        <v>149846.62</v>
      </c>
      <c r="H107" s="4">
        <f t="shared" si="4"/>
        <v>1</v>
      </c>
    </row>
    <row r="108" spans="1:8" ht="47.5" thickBot="1">
      <c r="A108" s="21" t="s">
        <v>202</v>
      </c>
      <c r="B108" s="24" t="s">
        <v>31</v>
      </c>
      <c r="C108" s="21" t="s">
        <v>114</v>
      </c>
      <c r="D108" s="21" t="s">
        <v>60</v>
      </c>
      <c r="E108" s="21"/>
      <c r="F108" s="33">
        <f>(F109)</f>
        <v>634266</v>
      </c>
      <c r="G108" s="33"/>
      <c r="H108" s="4">
        <f t="shared" ref="H108:H140" si="7">(G108/F108)</f>
        <v>0</v>
      </c>
    </row>
    <row r="109" spans="1:8" ht="24.5" thickBot="1">
      <c r="A109" s="21" t="s">
        <v>50</v>
      </c>
      <c r="B109" s="24" t="s">
        <v>31</v>
      </c>
      <c r="C109" s="21" t="s">
        <v>114</v>
      </c>
      <c r="D109" s="21" t="s">
        <v>203</v>
      </c>
      <c r="E109" s="21">
        <v>200</v>
      </c>
      <c r="F109" s="33">
        <f>(F110+F111+F112)</f>
        <v>634266</v>
      </c>
      <c r="G109" s="33"/>
      <c r="H109" s="4">
        <f t="shared" si="7"/>
        <v>0</v>
      </c>
    </row>
    <row r="110" spans="1:8" ht="24.5" thickBot="1">
      <c r="A110" s="21" t="s">
        <v>204</v>
      </c>
      <c r="B110" s="24" t="s">
        <v>31</v>
      </c>
      <c r="C110" s="21" t="s">
        <v>114</v>
      </c>
      <c r="D110" s="21" t="s">
        <v>205</v>
      </c>
      <c r="E110" s="21">
        <v>244</v>
      </c>
      <c r="F110" s="33">
        <v>474266</v>
      </c>
      <c r="G110" s="33"/>
      <c r="H110" s="4">
        <f t="shared" si="7"/>
        <v>0</v>
      </c>
    </row>
    <row r="111" spans="1:8" ht="24.5" thickBot="1">
      <c r="A111" s="21" t="s">
        <v>204</v>
      </c>
      <c r="B111" s="24" t="s">
        <v>31</v>
      </c>
      <c r="C111" s="21" t="s">
        <v>114</v>
      </c>
      <c r="D111" s="21" t="s">
        <v>206</v>
      </c>
      <c r="E111" s="21">
        <v>244</v>
      </c>
      <c r="F111" s="33">
        <v>32000</v>
      </c>
      <c r="G111" s="33"/>
      <c r="H111" s="4">
        <f t="shared" si="7"/>
        <v>0</v>
      </c>
    </row>
    <row r="112" spans="1:8" ht="24.5" thickBot="1">
      <c r="A112" s="21" t="s">
        <v>204</v>
      </c>
      <c r="B112" s="24" t="s">
        <v>31</v>
      </c>
      <c r="C112" s="21" t="s">
        <v>114</v>
      </c>
      <c r="D112" s="21" t="s">
        <v>186</v>
      </c>
      <c r="E112" s="21">
        <v>244</v>
      </c>
      <c r="F112" s="33">
        <v>128000</v>
      </c>
      <c r="G112" s="33"/>
      <c r="H112" s="4">
        <f t="shared" si="7"/>
        <v>0</v>
      </c>
    </row>
    <row r="113" spans="1:8" ht="15" thickBot="1">
      <c r="A113" s="22" t="s">
        <v>131</v>
      </c>
      <c r="B113" s="23" t="s">
        <v>31</v>
      </c>
      <c r="C113" s="22" t="s">
        <v>132</v>
      </c>
      <c r="D113" s="22"/>
      <c r="E113" s="22"/>
      <c r="F113" s="32">
        <v>10000</v>
      </c>
      <c r="G113" s="33"/>
      <c r="H113" s="4">
        <f t="shared" si="7"/>
        <v>0</v>
      </c>
    </row>
    <row r="114" spans="1:8" ht="24.5" thickBot="1">
      <c r="A114" s="21" t="s">
        <v>133</v>
      </c>
      <c r="B114" s="24" t="s">
        <v>31</v>
      </c>
      <c r="C114" s="21" t="s">
        <v>132</v>
      </c>
      <c r="D114" s="21" t="s">
        <v>60</v>
      </c>
      <c r="E114" s="21"/>
      <c r="F114" s="29">
        <v>10000</v>
      </c>
      <c r="G114" s="33"/>
      <c r="H114" s="4">
        <f t="shared" si="7"/>
        <v>0</v>
      </c>
    </row>
    <row r="115" spans="1:8" ht="47.5" thickBot="1">
      <c r="A115" s="21" t="s">
        <v>35</v>
      </c>
      <c r="B115" s="24" t="s">
        <v>31</v>
      </c>
      <c r="C115" s="21" t="s">
        <v>132</v>
      </c>
      <c r="D115" s="21" t="s">
        <v>60</v>
      </c>
      <c r="E115" s="21"/>
      <c r="F115" s="29">
        <v>10000</v>
      </c>
      <c r="G115" s="33"/>
      <c r="H115" s="4">
        <f t="shared" si="7"/>
        <v>0</v>
      </c>
    </row>
    <row r="116" spans="1:8" ht="47.5" thickBot="1">
      <c r="A116" s="21" t="s">
        <v>37</v>
      </c>
      <c r="B116" s="24" t="s">
        <v>31</v>
      </c>
      <c r="C116" s="21" t="s">
        <v>132</v>
      </c>
      <c r="D116" s="21" t="s">
        <v>38</v>
      </c>
      <c r="E116" s="21"/>
      <c r="F116" s="29">
        <v>10000</v>
      </c>
      <c r="G116" s="33"/>
      <c r="H116" s="4">
        <f t="shared" si="7"/>
        <v>0</v>
      </c>
    </row>
    <row r="117" spans="1:8" ht="24.5" thickBot="1">
      <c r="A117" s="21" t="s">
        <v>134</v>
      </c>
      <c r="B117" s="24" t="s">
        <v>31</v>
      </c>
      <c r="C117" s="21" t="s">
        <v>132</v>
      </c>
      <c r="D117" s="21" t="s">
        <v>135</v>
      </c>
      <c r="E117" s="21"/>
      <c r="F117" s="29">
        <v>10000</v>
      </c>
      <c r="G117" s="33"/>
      <c r="H117" s="4">
        <f t="shared" si="7"/>
        <v>0</v>
      </c>
    </row>
    <row r="118" spans="1:8" ht="24.5" thickBot="1">
      <c r="A118" s="21" t="s">
        <v>41</v>
      </c>
      <c r="B118" s="23" t="s">
        <v>31</v>
      </c>
      <c r="C118" s="21" t="s">
        <v>132</v>
      </c>
      <c r="D118" s="21" t="s">
        <v>135</v>
      </c>
      <c r="E118" s="21">
        <v>200</v>
      </c>
      <c r="F118" s="29">
        <v>10000</v>
      </c>
      <c r="G118" s="33"/>
      <c r="H118" s="4">
        <f t="shared" si="7"/>
        <v>0</v>
      </c>
    </row>
    <row r="119" spans="1:8" ht="24.5" thickBot="1">
      <c r="A119" s="21" t="s">
        <v>50</v>
      </c>
      <c r="B119" s="24" t="s">
        <v>31</v>
      </c>
      <c r="C119" s="21" t="s">
        <v>132</v>
      </c>
      <c r="D119" s="21" t="s">
        <v>135</v>
      </c>
      <c r="E119" s="21">
        <v>240</v>
      </c>
      <c r="F119" s="29">
        <v>10000</v>
      </c>
      <c r="G119" s="33"/>
      <c r="H119" s="4">
        <f t="shared" si="7"/>
        <v>0</v>
      </c>
    </row>
    <row r="120" spans="1:8" ht="15" thickBot="1">
      <c r="A120" s="22" t="s">
        <v>137</v>
      </c>
      <c r="B120" s="23" t="s">
        <v>31</v>
      </c>
      <c r="C120" s="22" t="s">
        <v>136</v>
      </c>
      <c r="D120" s="22"/>
      <c r="E120" s="22"/>
      <c r="F120" s="32">
        <v>3400000</v>
      </c>
      <c r="G120" s="33">
        <f>(G121)</f>
        <v>868204.18</v>
      </c>
      <c r="H120" s="4">
        <f t="shared" si="7"/>
        <v>0.25535417058823529</v>
      </c>
    </row>
    <row r="121" spans="1:8" ht="24.5" thickBot="1">
      <c r="A121" s="21" t="s">
        <v>138</v>
      </c>
      <c r="B121" s="24" t="s">
        <v>31</v>
      </c>
      <c r="C121" s="21" t="s">
        <v>136</v>
      </c>
      <c r="D121" s="21" t="s">
        <v>139</v>
      </c>
      <c r="E121" s="21"/>
      <c r="F121" s="29">
        <v>3400000</v>
      </c>
      <c r="G121" s="33">
        <f>(G122)</f>
        <v>868204.18</v>
      </c>
      <c r="H121" s="4">
        <f t="shared" si="7"/>
        <v>0.25535417058823529</v>
      </c>
    </row>
    <row r="122" spans="1:8" ht="24.5" thickBot="1">
      <c r="A122" s="21" t="s">
        <v>140</v>
      </c>
      <c r="B122" s="24" t="s">
        <v>31</v>
      </c>
      <c r="C122" s="21" t="s">
        <v>136</v>
      </c>
      <c r="D122" s="21" t="s">
        <v>141</v>
      </c>
      <c r="E122" s="21"/>
      <c r="F122" s="29">
        <v>3400000</v>
      </c>
      <c r="G122" s="33">
        <f>(G123)</f>
        <v>868204.18</v>
      </c>
      <c r="H122" s="4">
        <f t="shared" si="7"/>
        <v>0.25535417058823529</v>
      </c>
    </row>
    <row r="123" spans="1:8" ht="36" thickBot="1">
      <c r="A123" s="21" t="s">
        <v>142</v>
      </c>
      <c r="B123" s="24" t="s">
        <v>31</v>
      </c>
      <c r="C123" s="21" t="s">
        <v>136</v>
      </c>
      <c r="D123" s="21" t="s">
        <v>143</v>
      </c>
      <c r="E123" s="21"/>
      <c r="F123" s="29">
        <v>3400000</v>
      </c>
      <c r="G123" s="33">
        <f>(G124)</f>
        <v>868204.18</v>
      </c>
      <c r="H123" s="4">
        <f t="shared" si="7"/>
        <v>0.25535417058823529</v>
      </c>
    </row>
    <row r="124" spans="1:8" ht="24.5" thickBot="1">
      <c r="A124" s="21" t="s">
        <v>144</v>
      </c>
      <c r="B124" s="24" t="s">
        <v>31</v>
      </c>
      <c r="C124" s="21" t="s">
        <v>136</v>
      </c>
      <c r="D124" s="21" t="s">
        <v>145</v>
      </c>
      <c r="E124" s="21">
        <v>500</v>
      </c>
      <c r="F124" s="29">
        <v>3400000</v>
      </c>
      <c r="G124" s="33">
        <f>(G125)</f>
        <v>868204.18</v>
      </c>
      <c r="H124" s="4">
        <f t="shared" si="7"/>
        <v>0.25535417058823529</v>
      </c>
    </row>
    <row r="125" spans="1:8" ht="24.5" thickBot="1">
      <c r="A125" s="21" t="s">
        <v>146</v>
      </c>
      <c r="B125" s="24" t="s">
        <v>31</v>
      </c>
      <c r="C125" s="21" t="s">
        <v>136</v>
      </c>
      <c r="D125" s="21" t="s">
        <v>145</v>
      </c>
      <c r="E125" s="21">
        <v>540</v>
      </c>
      <c r="F125" s="29">
        <v>3400000</v>
      </c>
      <c r="G125" s="33">
        <v>868204.18</v>
      </c>
      <c r="H125" s="4">
        <f t="shared" si="7"/>
        <v>0.25535417058823529</v>
      </c>
    </row>
    <row r="126" spans="1:8" ht="15" thickBot="1">
      <c r="A126" s="22" t="s">
        <v>147</v>
      </c>
      <c r="B126" s="23" t="s">
        <v>31</v>
      </c>
      <c r="C126" s="22" t="s">
        <v>148</v>
      </c>
      <c r="D126" s="22"/>
      <c r="E126" s="22"/>
      <c r="F126" s="32">
        <f>(F129+F132)</f>
        <v>126080</v>
      </c>
      <c r="G126" s="33">
        <f>(G127)</f>
        <v>47557.760000000002</v>
      </c>
      <c r="H126" s="4">
        <f t="shared" si="7"/>
        <v>0.37720304568527918</v>
      </c>
    </row>
    <row r="127" spans="1:8" ht="15" thickBot="1">
      <c r="A127" s="21" t="s">
        <v>149</v>
      </c>
      <c r="B127" s="24" t="s">
        <v>31</v>
      </c>
      <c r="C127" s="21" t="s">
        <v>148</v>
      </c>
      <c r="D127" s="21"/>
      <c r="E127" s="21"/>
      <c r="F127" s="29">
        <v>126080</v>
      </c>
      <c r="G127" s="33">
        <f>(G128)</f>
        <v>47557.760000000002</v>
      </c>
      <c r="H127" s="4">
        <f t="shared" si="7"/>
        <v>0.37720304568527918</v>
      </c>
    </row>
    <row r="128" spans="1:8" ht="24.5" thickBot="1">
      <c r="A128" s="21" t="s">
        <v>150</v>
      </c>
      <c r="B128" s="24" t="s">
        <v>31</v>
      </c>
      <c r="C128" s="21" t="s">
        <v>148</v>
      </c>
      <c r="D128" s="21" t="s">
        <v>151</v>
      </c>
      <c r="E128" s="21"/>
      <c r="F128" s="29">
        <v>126080</v>
      </c>
      <c r="G128" s="33">
        <f>(G129+G132)</f>
        <v>47557.760000000002</v>
      </c>
      <c r="H128" s="4">
        <f t="shared" si="7"/>
        <v>0.37720304568527918</v>
      </c>
    </row>
    <row r="129" spans="1:8" ht="24.5" thickBot="1">
      <c r="A129" s="21" t="s">
        <v>152</v>
      </c>
      <c r="B129" s="24" t="s">
        <v>31</v>
      </c>
      <c r="C129" s="21" t="s">
        <v>148</v>
      </c>
      <c r="D129" s="21" t="s">
        <v>153</v>
      </c>
      <c r="E129" s="21">
        <v>300</v>
      </c>
      <c r="F129" s="29">
        <v>56080</v>
      </c>
      <c r="G129" s="33">
        <f>(G130+G131)</f>
        <v>27365.760000000002</v>
      </c>
      <c r="H129" s="4">
        <f t="shared" si="7"/>
        <v>0.48797717546362346</v>
      </c>
    </row>
    <row r="130" spans="1:8" ht="24.5" thickBot="1">
      <c r="A130" s="21" t="s">
        <v>154</v>
      </c>
      <c r="B130" s="24" t="s">
        <v>31</v>
      </c>
      <c r="C130" s="21" t="s">
        <v>148</v>
      </c>
      <c r="D130" s="21" t="s">
        <v>155</v>
      </c>
      <c r="E130" s="21">
        <v>312</v>
      </c>
      <c r="F130" s="29">
        <v>46080</v>
      </c>
      <c r="G130" s="33">
        <v>23040</v>
      </c>
      <c r="H130" s="4">
        <f t="shared" si="7"/>
        <v>0.5</v>
      </c>
    </row>
    <row r="131" spans="1:8" ht="24.5" thickBot="1">
      <c r="A131" s="21" t="s">
        <v>156</v>
      </c>
      <c r="B131" s="24" t="s">
        <v>31</v>
      </c>
      <c r="C131" s="21" t="s">
        <v>148</v>
      </c>
      <c r="D131" s="21" t="s">
        <v>157</v>
      </c>
      <c r="E131" s="21">
        <v>360</v>
      </c>
      <c r="F131" s="29">
        <v>10000</v>
      </c>
      <c r="G131" s="33">
        <v>4325.76</v>
      </c>
      <c r="H131" s="4">
        <f t="shared" si="7"/>
        <v>0.43257600000000002</v>
      </c>
    </row>
    <row r="132" spans="1:8" ht="93.5" thickBot="1">
      <c r="A132" s="30" t="s">
        <v>158</v>
      </c>
      <c r="B132" s="24" t="s">
        <v>31</v>
      </c>
      <c r="C132" s="21" t="s">
        <v>148</v>
      </c>
      <c r="D132" s="21" t="s">
        <v>159</v>
      </c>
      <c r="E132" s="21"/>
      <c r="F132" s="29">
        <v>70000</v>
      </c>
      <c r="G132" s="33">
        <f>(G133)</f>
        <v>20192</v>
      </c>
      <c r="H132" s="4">
        <f t="shared" si="7"/>
        <v>0.28845714285714286</v>
      </c>
    </row>
    <row r="133" spans="1:8" ht="24.5" thickBot="1">
      <c r="A133" s="21" t="s">
        <v>144</v>
      </c>
      <c r="B133" s="24" t="s">
        <v>31</v>
      </c>
      <c r="C133" s="21" t="s">
        <v>148</v>
      </c>
      <c r="D133" s="21" t="s">
        <v>160</v>
      </c>
      <c r="E133" s="21">
        <v>500</v>
      </c>
      <c r="F133" s="29">
        <v>70000</v>
      </c>
      <c r="G133" s="33">
        <f>(G134)</f>
        <v>20192</v>
      </c>
      <c r="H133" s="4">
        <f t="shared" si="7"/>
        <v>0.28845714285714286</v>
      </c>
    </row>
    <row r="134" spans="1:8" ht="24.5" thickBot="1">
      <c r="A134" s="21" t="s">
        <v>146</v>
      </c>
      <c r="B134" s="24" t="s">
        <v>31</v>
      </c>
      <c r="C134" s="21" t="s">
        <v>148</v>
      </c>
      <c r="D134" s="21" t="s">
        <v>160</v>
      </c>
      <c r="E134" s="21">
        <v>540</v>
      </c>
      <c r="F134" s="29">
        <v>70000</v>
      </c>
      <c r="G134" s="33">
        <v>20192</v>
      </c>
      <c r="H134" s="4">
        <f t="shared" si="7"/>
        <v>0.28845714285714286</v>
      </c>
    </row>
    <row r="135" spans="1:8" ht="15" thickBot="1">
      <c r="A135" s="22" t="s">
        <v>161</v>
      </c>
      <c r="B135" s="23" t="s">
        <v>31</v>
      </c>
      <c r="C135" s="22">
        <v>11</v>
      </c>
      <c r="D135" s="22"/>
      <c r="E135" s="22"/>
      <c r="F135" s="32">
        <v>1000</v>
      </c>
      <c r="G135" s="33">
        <f>(G136)</f>
        <v>1000</v>
      </c>
      <c r="H135" s="4">
        <f t="shared" si="7"/>
        <v>1</v>
      </c>
    </row>
    <row r="136" spans="1:8" ht="15" thickBot="1">
      <c r="A136" s="21" t="s">
        <v>162</v>
      </c>
      <c r="B136" s="24" t="s">
        <v>31</v>
      </c>
      <c r="C136" s="21" t="s">
        <v>163</v>
      </c>
      <c r="D136" s="21"/>
      <c r="E136" s="21"/>
      <c r="F136" s="29">
        <v>1000</v>
      </c>
      <c r="G136" s="33">
        <f>(G137)</f>
        <v>1000</v>
      </c>
      <c r="H136" s="4">
        <f t="shared" si="7"/>
        <v>1</v>
      </c>
    </row>
    <row r="137" spans="1:8" ht="24.5" thickBot="1">
      <c r="A137" s="21" t="s">
        <v>164</v>
      </c>
      <c r="B137" s="24" t="s">
        <v>31</v>
      </c>
      <c r="C137" s="21" t="s">
        <v>163</v>
      </c>
      <c r="D137" s="21" t="s">
        <v>165</v>
      </c>
      <c r="E137" s="21"/>
      <c r="F137" s="29">
        <v>1000</v>
      </c>
      <c r="G137" s="33">
        <f>(G138)</f>
        <v>1000</v>
      </c>
      <c r="H137" s="4">
        <f t="shared" si="7"/>
        <v>1</v>
      </c>
    </row>
    <row r="138" spans="1:8" ht="70.5" thickBot="1">
      <c r="A138" s="21" t="s">
        <v>166</v>
      </c>
      <c r="B138" s="24" t="s">
        <v>31</v>
      </c>
      <c r="C138" s="21" t="s">
        <v>163</v>
      </c>
      <c r="D138" s="21" t="s">
        <v>167</v>
      </c>
      <c r="E138" s="21"/>
      <c r="F138" s="29">
        <v>1000</v>
      </c>
      <c r="G138" s="33">
        <f>(G139)</f>
        <v>1000</v>
      </c>
      <c r="H138" s="4">
        <f t="shared" si="7"/>
        <v>1</v>
      </c>
    </row>
    <row r="139" spans="1:8" ht="24.5" thickBot="1">
      <c r="A139" s="21" t="s">
        <v>144</v>
      </c>
      <c r="B139" s="24" t="s">
        <v>31</v>
      </c>
      <c r="C139" s="21" t="s">
        <v>163</v>
      </c>
      <c r="D139" s="21" t="s">
        <v>167</v>
      </c>
      <c r="E139" s="21">
        <v>500</v>
      </c>
      <c r="F139" s="29">
        <v>1000</v>
      </c>
      <c r="G139" s="33">
        <f>(G140)</f>
        <v>1000</v>
      </c>
      <c r="H139" s="4">
        <f t="shared" si="7"/>
        <v>1</v>
      </c>
    </row>
    <row r="140" spans="1:8" ht="24.5" thickBot="1">
      <c r="A140" s="21" t="s">
        <v>146</v>
      </c>
      <c r="B140" s="24" t="s">
        <v>31</v>
      </c>
      <c r="C140" s="21" t="s">
        <v>163</v>
      </c>
      <c r="D140" s="21" t="s">
        <v>168</v>
      </c>
      <c r="E140" s="21">
        <v>540</v>
      </c>
      <c r="F140" s="29">
        <v>1000</v>
      </c>
      <c r="G140" s="33">
        <v>1000</v>
      </c>
      <c r="H140" s="4">
        <f t="shared" si="7"/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2020-07-15T06:04:50Z</dcterms:modified>
</cp:coreProperties>
</file>