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10" windowWidth="15120" windowHeight="8010" activeTab="1"/>
  </bookViews>
  <sheets>
    <sheet name="доходы" sheetId="1" r:id="rId1"/>
    <sheet name="расходы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02" i="2"/>
  <c r="G101" s="1"/>
  <c r="F143"/>
  <c r="H113"/>
  <c r="H115"/>
  <c r="F24"/>
  <c r="F128"/>
  <c r="G126"/>
  <c r="G125" s="1"/>
  <c r="G124" s="1"/>
  <c r="G123" s="1"/>
  <c r="G122" s="1"/>
  <c r="F89"/>
  <c r="F118"/>
  <c r="F114"/>
  <c r="F113" s="1"/>
  <c r="H112"/>
  <c r="G111"/>
  <c r="G110" s="1"/>
  <c r="F111"/>
  <c r="F110" s="1"/>
  <c r="H109"/>
  <c r="G108"/>
  <c r="H108" s="1"/>
  <c r="F108"/>
  <c r="F107" s="1"/>
  <c r="G105"/>
  <c r="H105" s="1"/>
  <c r="F105"/>
  <c r="F104" s="1"/>
  <c r="F102"/>
  <c r="F99"/>
  <c r="F98" s="1"/>
  <c r="G89"/>
  <c r="H75"/>
  <c r="H81"/>
  <c r="F80"/>
  <c r="H80" s="1"/>
  <c r="F76"/>
  <c r="F74"/>
  <c r="H74" s="1"/>
  <c r="H114" l="1"/>
  <c r="F73"/>
  <c r="H73" s="1"/>
  <c r="G104"/>
  <c r="F79"/>
  <c r="G107"/>
  <c r="H111"/>
  <c r="F66"/>
  <c r="F57"/>
  <c r="F56" s="1"/>
  <c r="F60"/>
  <c r="F59" s="1"/>
  <c r="G30"/>
  <c r="D19" i="1"/>
  <c r="D20"/>
  <c r="C20"/>
  <c r="D6"/>
  <c r="G66" i="2"/>
  <c r="G62" s="1"/>
  <c r="F32"/>
  <c r="H148"/>
  <c r="G141"/>
  <c r="H141" s="1"/>
  <c r="G138"/>
  <c r="H138" s="1"/>
  <c r="H133"/>
  <c r="F117"/>
  <c r="F116" s="1"/>
  <c r="H116" s="1"/>
  <c r="G96"/>
  <c r="G95" s="1"/>
  <c r="H90"/>
  <c r="G93"/>
  <c r="G92" s="1"/>
  <c r="G88" s="1"/>
  <c r="G87" s="1"/>
  <c r="G86" s="1"/>
  <c r="F92"/>
  <c r="G83"/>
  <c r="G82" s="1"/>
  <c r="H76"/>
  <c r="H77"/>
  <c r="H91"/>
  <c r="H94"/>
  <c r="H98"/>
  <c r="H99"/>
  <c r="H100"/>
  <c r="H101"/>
  <c r="H102"/>
  <c r="H103"/>
  <c r="H104"/>
  <c r="H107"/>
  <c r="H122"/>
  <c r="H123"/>
  <c r="H124"/>
  <c r="H125"/>
  <c r="H126"/>
  <c r="H127"/>
  <c r="H139"/>
  <c r="H140"/>
  <c r="F65"/>
  <c r="F64" s="1"/>
  <c r="F63" s="1"/>
  <c r="F62" s="1"/>
  <c r="G60"/>
  <c r="G59" s="1"/>
  <c r="G57"/>
  <c r="G56" s="1"/>
  <c r="G49"/>
  <c r="G48" s="1"/>
  <c r="G47" s="1"/>
  <c r="G46" s="1"/>
  <c r="G45" s="1"/>
  <c r="G24"/>
  <c r="G22"/>
  <c r="F72" l="1"/>
  <c r="H142"/>
  <c r="H79"/>
  <c r="F78"/>
  <c r="H78" s="1"/>
  <c r="H92"/>
  <c r="H110"/>
  <c r="G65"/>
  <c r="G64" s="1"/>
  <c r="G63" s="1"/>
  <c r="G147"/>
  <c r="G137"/>
  <c r="H106"/>
  <c r="G132"/>
  <c r="G21"/>
  <c r="G20" s="1"/>
  <c r="H93"/>
  <c r="G71"/>
  <c r="G55"/>
  <c r="F135"/>
  <c r="F134" s="1"/>
  <c r="H120"/>
  <c r="H119"/>
  <c r="H118"/>
  <c r="H117"/>
  <c r="F83"/>
  <c r="F82" s="1"/>
  <c r="H82" s="1"/>
  <c r="F55"/>
  <c r="F54" s="1"/>
  <c r="F53" s="1"/>
  <c r="F52"/>
  <c r="F41"/>
  <c r="F40" s="1"/>
  <c r="F39" s="1"/>
  <c r="F38" s="1"/>
  <c r="F37" s="1"/>
  <c r="F28"/>
  <c r="F27" s="1"/>
  <c r="F22"/>
  <c r="H72" l="1"/>
  <c r="F71"/>
  <c r="G146"/>
  <c r="H147"/>
  <c r="H137"/>
  <c r="G136"/>
  <c r="G131"/>
  <c r="H132"/>
  <c r="H89"/>
  <c r="F96"/>
  <c r="F95" s="1"/>
  <c r="F86" s="1"/>
  <c r="F85" s="1"/>
  <c r="H97"/>
  <c r="H84"/>
  <c r="H83"/>
  <c r="F48"/>
  <c r="F47" s="1"/>
  <c r="F88"/>
  <c r="F87" s="1"/>
  <c r="F21"/>
  <c r="F20" s="1"/>
  <c r="F19" s="1"/>
  <c r="F18" s="1"/>
  <c r="F11" s="1"/>
  <c r="D15" i="1"/>
  <c r="D12"/>
  <c r="E12" s="1"/>
  <c r="D9"/>
  <c r="E9" s="1"/>
  <c r="D7"/>
  <c r="E7" s="1"/>
  <c r="E8"/>
  <c r="E10"/>
  <c r="E11"/>
  <c r="E13"/>
  <c r="E14"/>
  <c r="E15"/>
  <c r="E16"/>
  <c r="E21"/>
  <c r="E22"/>
  <c r="E23"/>
  <c r="E24"/>
  <c r="E25"/>
  <c r="H12" i="2"/>
  <c r="H13"/>
  <c r="H14"/>
  <c r="H15"/>
  <c r="H16"/>
  <c r="H17"/>
  <c r="H22"/>
  <c r="H30"/>
  <c r="H31"/>
  <c r="H32"/>
  <c r="H44"/>
  <c r="H51"/>
  <c r="H57"/>
  <c r="H58"/>
  <c r="H59"/>
  <c r="H60"/>
  <c r="H61"/>
  <c r="H62"/>
  <c r="H63"/>
  <c r="H64"/>
  <c r="H65"/>
  <c r="H66"/>
  <c r="H67"/>
  <c r="H68"/>
  <c r="H69"/>
  <c r="G19"/>
  <c r="G18" s="1"/>
  <c r="G54"/>
  <c r="G53" s="1"/>
  <c r="G52" s="1"/>
  <c r="H52" s="1"/>
  <c r="G35"/>
  <c r="G34" s="1"/>
  <c r="E20" i="1"/>
  <c r="C6"/>
  <c r="F70" i="2" l="1"/>
  <c r="F10" s="1"/>
  <c r="H71"/>
  <c r="G85"/>
  <c r="G70" s="1"/>
  <c r="G10" s="1"/>
  <c r="H146"/>
  <c r="G145"/>
  <c r="G135"/>
  <c r="H136"/>
  <c r="G130"/>
  <c r="H131"/>
  <c r="H95"/>
  <c r="H96"/>
  <c r="H88"/>
  <c r="H53"/>
  <c r="F46"/>
  <c r="F45" s="1"/>
  <c r="H47"/>
  <c r="E26" i="1"/>
  <c r="E19"/>
  <c r="H34" i="2"/>
  <c r="G33"/>
  <c r="H43"/>
  <c r="H135" l="1"/>
  <c r="G134"/>
  <c r="H134" s="1"/>
  <c r="G144"/>
  <c r="H145"/>
  <c r="E6" i="1"/>
  <c r="D27"/>
  <c r="E27" s="1"/>
  <c r="H130" i="2"/>
  <c r="G129"/>
  <c r="H36"/>
  <c r="H21"/>
  <c r="H33"/>
  <c r="H46"/>
  <c r="H24"/>
  <c r="H25"/>
  <c r="H56"/>
  <c r="H35"/>
  <c r="H144" l="1"/>
  <c r="G143"/>
  <c r="H143" s="1"/>
  <c r="H129"/>
  <c r="G128"/>
  <c r="H128" s="1"/>
  <c r="H87"/>
  <c r="H23"/>
  <c r="G41"/>
  <c r="G40" s="1"/>
  <c r="H54"/>
  <c r="H55"/>
  <c r="H26"/>
  <c r="H45"/>
  <c r="H50"/>
  <c r="H86" l="1"/>
  <c r="G39"/>
  <c r="H40"/>
  <c r="H20"/>
  <c r="H29"/>
  <c r="H70" l="1"/>
  <c r="G38"/>
  <c r="H39"/>
  <c r="H49"/>
  <c r="H27"/>
  <c r="H28"/>
  <c r="H19"/>
  <c r="G37" l="1"/>
  <c r="G11" s="1"/>
  <c r="H38"/>
  <c r="H48"/>
  <c r="H18"/>
  <c r="H41"/>
  <c r="H42"/>
  <c r="H37" l="1"/>
  <c r="H10"/>
  <c r="H11" l="1"/>
</calcChain>
</file>

<file path=xl/sharedStrings.xml><?xml version="1.0" encoding="utf-8"?>
<sst xmlns="http://schemas.openxmlformats.org/spreadsheetml/2006/main" count="590" uniqueCount="223">
  <si>
    <t xml:space="preserve">Код </t>
  </si>
  <si>
    <t>Наименование</t>
  </si>
  <si>
    <t>1 00 00000 00 0000 000</t>
  </si>
  <si>
    <t>НАЛОГОВЫЕ И НЕНАЛОГОВЫЕ ДОХОДЫ</t>
  </si>
  <si>
    <t>1 01 00000 00 0000 000</t>
  </si>
  <si>
    <t xml:space="preserve"> Налоги на прибыль, доходы</t>
  </si>
  <si>
    <t>1 01 02000 01 0000 110</t>
  </si>
  <si>
    <t xml:space="preserve"> Налог на доходы физических лиц</t>
  </si>
  <si>
    <t>1 06 00000 00 0000 000</t>
  </si>
  <si>
    <t xml:space="preserve"> Налоги на имущество</t>
  </si>
  <si>
    <t>1 06 01000 00 0000 110</t>
  </si>
  <si>
    <t xml:space="preserve"> Налог на имущество физических лиц</t>
  </si>
  <si>
    <t>1 06 06000 00 0000 110</t>
  </si>
  <si>
    <t xml:space="preserve"> Земельный налог </t>
  </si>
  <si>
    <t>1 11 00000 00 0000 120</t>
  </si>
  <si>
    <t>Прочие неналоговые платежи</t>
  </si>
  <si>
    <t>1 11 05025 10 0000 120</t>
  </si>
  <si>
    <t>Доходы , получаемые в виде арендной платы, а также средства от продажи права на землю, находящуюся в собственности поселения (за исключением участков муниципальных бюджетов и автономных учреждениях)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</si>
  <si>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</si>
  <si>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</si>
  <si>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</si>
  <si>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</si>
  <si>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 xml:space="preserve"> Дотации бюджетам субъектов   Российской Федерации и муниципальных образований</t>
  </si>
  <si>
    <t>Субвенции бюджетам субъектов Российской Федерации и муниципальных образований</t>
  </si>
  <si>
    <t>ВСЕГО ДОХОДОВ</t>
  </si>
  <si>
    <t>КГРБС</t>
  </si>
  <si>
    <t>Раздел,подраздел</t>
  </si>
  <si>
    <t>целевая статья</t>
  </si>
  <si>
    <t>группы и подгруппы видов расходов</t>
  </si>
  <si>
    <t>Администрация (исполнительно-распорядительный орган) сельского поселения "Село Букань"</t>
  </si>
  <si>
    <t>Общегосударственные вопросы</t>
  </si>
  <si>
    <t>001</t>
  </si>
  <si>
    <t>01 00</t>
  </si>
  <si>
    <t>Функционирование законодательных(представительных) органов государственной власти и представительных органов муниципальных образований</t>
  </si>
  <si>
    <t>01 03</t>
  </si>
  <si>
    <t>Ведомственная целевая программа "Совершенствование системы управления органами местного самоуправления сельского поселения "Село Букань"''</t>
  </si>
  <si>
    <t xml:space="preserve"> 51 0 00 00000</t>
  </si>
  <si>
    <t>Основное мероприятие «Обеспечение функционирования администрации (исполнительно-распорядительного органа) сельского поселения «Село Букань»</t>
  </si>
  <si>
    <t>51 0 01 00000</t>
  </si>
  <si>
    <t>Депутаты представительного органа муниципального образования</t>
  </si>
  <si>
    <t xml:space="preserve"> 51 0 01 00300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</si>
  <si>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</si>
  <si>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(муниципальных)служб</t>
  </si>
  <si>
    <t>Функционирование Правительства Российской Федерации, высших исполнительных органов государственной власти субъектов РФ,местных администраций</t>
  </si>
  <si>
    <t>01 04</t>
  </si>
  <si>
    <t xml:space="preserve"> 51 0 0000 000</t>
  </si>
  <si>
    <t>Центральный аппарат</t>
  </si>
  <si>
    <t>51 0 01 00400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</si>
  <si>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</si>
  <si>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</si>
  <si>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Иные закупки товаров, работ и услуг для обеспечения государственных (муниципальных) нужд</t>
  </si>
  <si>
    <t>Иные выплаты</t>
  </si>
  <si>
    <t>Глава местной администрации (исполнительно-распорядительного органа муниципального образования)</t>
  </si>
  <si>
    <t>51 0 01 00800</t>
  </si>
  <si>
    <t>Обеспечение проведения выборов и референдумов</t>
  </si>
  <si>
    <t>01 07</t>
  </si>
  <si>
    <t>66 0 00 02020</t>
  </si>
  <si>
    <t>Непрограмные расходы</t>
  </si>
  <si>
    <t>Резервные фонды</t>
  </si>
  <si>
    <t>01 11</t>
  </si>
  <si>
    <t>51 0 00 00000</t>
  </si>
  <si>
    <t>Резервный фонд администрации сельского поселения</t>
  </si>
  <si>
    <t>51 0 01 00700</t>
  </si>
  <si>
    <t>Иные бюджетные ассигнования</t>
  </si>
  <si>
    <t>Другие общегосударственные вопросы</t>
  </si>
  <si>
    <t>01 13</t>
  </si>
  <si>
    <t xml:space="preserve">01 13 </t>
  </si>
  <si>
    <t>Реализация государственных функций, связанных с общегосударственными вопросами</t>
  </si>
  <si>
    <t>51 0 01 00900</t>
  </si>
  <si>
    <t>Прочая закупка товаров, работ и услуг для обеспечения государственных (муниципальных) нужд</t>
  </si>
  <si>
    <t>Национальная оборона</t>
  </si>
  <si>
    <t>02 00</t>
  </si>
  <si>
    <t>Мобилизация и вневойсковая  подготовка</t>
  </si>
  <si>
    <t>02 03</t>
  </si>
  <si>
    <t>Непрограммные расходы федеральных органов исполнительной власти</t>
  </si>
  <si>
    <t>99 0 00 00000</t>
  </si>
  <si>
    <t xml:space="preserve"> Осуществление первичного воинского учета на территориях, где отсутствуют военные комиссариаты</t>
  </si>
  <si>
    <t>99 9 00 51180</t>
  </si>
  <si>
    <t>Расходы на выплату персоналу в целях обеспечения выполнения функций государственными (муниципальными) органами,казенными учреждениями, органами управления государственными внебюджетными фондами</t>
  </si>
  <si>
    <t>Национальная безопасность и правоохранительная деятельность</t>
  </si>
  <si>
    <t>03 09</t>
  </si>
  <si>
    <t>Защита населения и территории от чрезвычайных ситуаций природного и техногенного характера, гражданская оборона</t>
  </si>
  <si>
    <t>Муниципальная программа "Безопасность жизнедеятельности на территории сельского поселения "Село Букань"''</t>
  </si>
  <si>
    <t>10 0 00 00000</t>
  </si>
  <si>
    <t xml:space="preserve"> Основное мероприятие «Обеспечение безопасности жизнедеятельности на территории поселения»</t>
  </si>
  <si>
    <t>10 0 01 00000</t>
  </si>
  <si>
    <t>Опахивание населенных пунктов минерализованной полосой</t>
  </si>
  <si>
    <t xml:space="preserve">10 0 01 00100 </t>
  </si>
  <si>
    <t>10 0 01 00100</t>
  </si>
  <si>
    <t>Предепреждение и леквидация пожаров</t>
  </si>
  <si>
    <t xml:space="preserve">03 09 </t>
  </si>
  <si>
    <t>10 0 01 00200</t>
  </si>
  <si>
    <t>Национальная экономика</t>
  </si>
  <si>
    <t>04 09</t>
  </si>
  <si>
    <t>24 0 00 00000</t>
  </si>
  <si>
    <t>Дорожное хозяйство (дорожные фонды)</t>
  </si>
  <si>
    <t>24 1 03 00000</t>
  </si>
  <si>
    <t>Муниципальная программа «Развитие дорожного хозяйства в Людиновском районе»</t>
  </si>
  <si>
    <t>Подпрограмма «Совершенствование и развитие сети автомобильных дорог местного значения в Людиновском районе Калужской области»</t>
  </si>
  <si>
    <t>Основное мероприятие «Содержание и ремонт автомобильных дорог местного значения»</t>
  </si>
  <si>
    <t>Основное направление "Чистка дорог от снега"</t>
  </si>
  <si>
    <t>24 1 03 01010</t>
  </si>
  <si>
    <t>Основное направление "Гредирование дорог "</t>
  </si>
  <si>
    <t>24 1 03 01020</t>
  </si>
  <si>
    <t>Ремонт  автомобильных дорог местного значения</t>
  </si>
  <si>
    <t>24 1 03 01030</t>
  </si>
  <si>
    <t>Жилищно-коммунальное хозяйство</t>
  </si>
  <si>
    <t>05</t>
  </si>
  <si>
    <t>Коммунальное хозяйство</t>
  </si>
  <si>
    <t>05 02</t>
  </si>
  <si>
    <t>66 0 00 02000</t>
  </si>
  <si>
    <t xml:space="preserve">Закупка товаров, работ и услуг для обеспечения государственных (муниципальных нужд </t>
  </si>
  <si>
    <t>Благоустройство</t>
  </si>
  <si>
    <t xml:space="preserve">001 </t>
  </si>
  <si>
    <t>05 03</t>
  </si>
  <si>
    <t>Муниципальная программа "Благоустройство территоррии сельского поселения "Село Букань"</t>
  </si>
  <si>
    <t>Уличное освещение территории поселения</t>
  </si>
  <si>
    <t>48 0 01 00100</t>
  </si>
  <si>
    <t>Потребляемая электроэнергия объектами уличного освещения</t>
  </si>
  <si>
    <t>48 0 01 00110</t>
  </si>
  <si>
    <t>Содержание объектов уличного освещения</t>
  </si>
  <si>
    <t>48 0 01 00120</t>
  </si>
  <si>
    <t>48 0 01 00200</t>
  </si>
  <si>
    <t>48 0 01 00210</t>
  </si>
  <si>
    <t>Обрезка и спиливание деревьев</t>
  </si>
  <si>
    <t>48 0 01 00220</t>
  </si>
  <si>
    <t>Обустройство спортивно-игровых площадок</t>
  </si>
  <si>
    <t>48 0 01 00230</t>
  </si>
  <si>
    <t>Образование</t>
  </si>
  <si>
    <t>07 05</t>
  </si>
  <si>
    <t>Переподготовка повышение квалификации</t>
  </si>
  <si>
    <t>51 0 01 00500</t>
  </si>
  <si>
    <t>08 01</t>
  </si>
  <si>
    <t>Культура</t>
  </si>
  <si>
    <t xml:space="preserve">Муниципальная программа "Развитие культуры в Людиновском районе" </t>
  </si>
  <si>
    <t>11 0 00 00000</t>
  </si>
  <si>
    <t>Основное мероприятие "Поддержка и развитие традиционной народной культуры"</t>
  </si>
  <si>
    <t>11 0 03 00000</t>
  </si>
  <si>
    <t>Исполнение полномочий поселений по созданию условий для организации досуга и обеспечения жителей поселения услугами организаций культуры</t>
  </si>
  <si>
    <t>11 0 03 02000</t>
  </si>
  <si>
    <t xml:space="preserve"> Межбюджетные трансферты</t>
  </si>
  <si>
    <t>11 0 03 02500</t>
  </si>
  <si>
    <t xml:space="preserve"> Иные межбюджетные трансферты</t>
  </si>
  <si>
    <t>Социальная политика</t>
  </si>
  <si>
    <t>10 03</t>
  </si>
  <si>
    <t>Социальное обеспечение населения</t>
  </si>
  <si>
    <t>Муниципальная программа "Социальная поддержка граждан сельского поселения "Село Букань"''</t>
  </si>
  <si>
    <t>03 0 00 00000</t>
  </si>
  <si>
    <t xml:space="preserve"> Основное мероприятие «Социальное обеспечение и иные выплаты населению»</t>
  </si>
  <si>
    <t>03 1 01 00000</t>
  </si>
  <si>
    <t>Публичные нормативные социальные выплаты гражданам</t>
  </si>
  <si>
    <t>03 1 01 00200</t>
  </si>
  <si>
    <t>Социальное обеспечение и иные выплаты  населению</t>
  </si>
  <si>
    <t>03 1 01 00100</t>
  </si>
  <si>
    <t>Исполнение полномочий поселений по оказанию мер социальной поддержки специалистов, работающих в сельской местности, а также специалистов, вышедших на пенсию, в соответствии с Законом Калужской области от 30.12.2004 № 13-ОЗ "О мерах социальной поддержки специалистов, работающих в сельской местности, а также специалистов, вышедших на пенсию"</t>
  </si>
  <si>
    <t>03 1 02 00000</t>
  </si>
  <si>
    <t>03 1 02 01500</t>
  </si>
  <si>
    <t>Физическая культура и спорт</t>
  </si>
  <si>
    <t>Физическая культура</t>
  </si>
  <si>
    <t>11 01</t>
  </si>
  <si>
    <t xml:space="preserve">Муниципальная программа "Развитие физической культуры и спорта в  Людиновском районе" </t>
  </si>
  <si>
    <t>13 0 00 00000</t>
  </si>
  <si>
    <t>Исполнение полномочий поселений по обеспечению условий для развития на территории поселения физической культуры и массового спорта, организация проведения официальных физкультурно-оздоровительных и спортивных мероприятий поселения</t>
  </si>
  <si>
    <t>13 1 01 00000</t>
  </si>
  <si>
    <t>План на 2020 год</t>
  </si>
  <si>
    <t>1 05 00000 00 0000 110</t>
  </si>
  <si>
    <t>Налог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</si>
  <si>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</si>
  <si>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</si>
  <si>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1 05 0300 01 00000</t>
  </si>
  <si>
    <t>Единый селскохозяйственный налог</t>
  </si>
  <si>
    <t>2 02 10000 00 0000 150</t>
  </si>
  <si>
    <t>2 02 20000 00 0000 150</t>
  </si>
  <si>
    <t>Субсидии бюджетам поселений</t>
  </si>
  <si>
    <t>2 02 30000 00 0000 150</t>
  </si>
  <si>
    <t>2 02 40000 00 0000 150</t>
  </si>
  <si>
    <t>Прочие субсидии на реализацию проктов развития общественной инфраструктуры  муниципальных образований ,основанных на местных инициативах, за счет редств муниципального района</t>
  </si>
  <si>
    <t>Межбюджетные трансферты, передаваемые бюджетам сельских поселений из бюджетов МР на осуществление части полномочий по решению вопросов местного значения в соответствии с заключенными соглашениям</t>
  </si>
  <si>
    <t>% спол.</t>
  </si>
  <si>
    <t xml:space="preserve">                                                                                                 "Село Букань"</t>
  </si>
  <si>
    <t>% исплн</t>
  </si>
  <si>
    <t>51 0 21 01000</t>
  </si>
  <si>
    <t xml:space="preserve">2 02 07000 00 0000 150 </t>
  </si>
  <si>
    <t xml:space="preserve">  Прочие безвозмездные поступления в бюджеты сельских поселений</t>
  </si>
  <si>
    <t>05 1 00 00000</t>
  </si>
  <si>
    <t>Основное мероприятие «Содержание в нормативном состоянии источников водоснабжения"</t>
  </si>
  <si>
    <t>05 1 06 01000</t>
  </si>
  <si>
    <t>Непрограммные расходы (содержание газопровода)</t>
  </si>
  <si>
    <t>48 0 01 00270</t>
  </si>
  <si>
    <t>Основное мероприятие "Обустройство объездной дороги"</t>
  </si>
  <si>
    <t>48 0 01 00280</t>
  </si>
  <si>
    <t>Основное мероприятие "Реализация проектов развития общественной инфраструктуры муниципальных образований, основанных на местных инициативах"</t>
  </si>
  <si>
    <t>51 0 21 00000</t>
  </si>
  <si>
    <t>51 0 21 00240</t>
  </si>
  <si>
    <t>51 0 21 01100</t>
  </si>
  <si>
    <t>План 2020 с изм.</t>
  </si>
  <si>
    <t>исполнение за 1 полугодие</t>
  </si>
  <si>
    <t>6</t>
  </si>
  <si>
    <t>Муниципальная программа «Обеспецение доступным и комфортным жильем и коммунальными услугами население Людиновского района»</t>
  </si>
  <si>
    <t>66 0 00 00000</t>
  </si>
  <si>
    <r>
      <t xml:space="preserve">  </t>
    </r>
    <r>
      <rPr>
        <b/>
        <sz val="11"/>
        <color theme="1"/>
        <rFont val="Times New Roman"/>
        <family val="1"/>
        <charset val="204"/>
      </rPr>
      <t>Исполнение доходов бюджюта                                                                                                                                               сельского поселения "Село Букань" за 9 месяцев 2020 года (руб.)</t>
    </r>
  </si>
  <si>
    <t>1 13 02000 00 0000 130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</si>
  <si>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</si>
  <si>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 сельских поселений</t>
  </si>
  <si>
    <t>1 13 02060 00 0000 130</t>
  </si>
  <si>
    <t xml:space="preserve"> Закупка товаров, работ и услуг для обеспечения государственных (муниципальных) нужд</t>
  </si>
  <si>
    <t>05 1 03 01000</t>
  </si>
  <si>
    <t>48 0 01 00000</t>
  </si>
  <si>
    <t>Прочие мероприятия по благоустройству</t>
  </si>
  <si>
    <t>Муниципальная программа «Управление имущественным комплексом МР "Город Людиново и Людиновский район"</t>
  </si>
  <si>
    <t>Основное мероприятие «Содержание в нормативном состоянии ГТС"</t>
  </si>
  <si>
    <t>28 0  00  00000</t>
  </si>
  <si>
    <t>28 0  01  00000</t>
  </si>
  <si>
    <t>28 0  01  01000</t>
  </si>
  <si>
    <t>Благоустройство площадки для отдыха</t>
  </si>
  <si>
    <t>48 0 01 00240</t>
  </si>
  <si>
    <t>Планировка объездной дороги в СП "Село Букань"</t>
  </si>
  <si>
    <t>Устройство сцены в СП "Село Букань</t>
  </si>
  <si>
    <t>48 0 01 00290</t>
  </si>
  <si>
    <t>исполнение за 9 месяцев 2020</t>
  </si>
  <si>
    <t xml:space="preserve">Прилоожение № 2 к Постановлению № 23  от 14.10.2020г. администрации сельского поселения </t>
  </si>
  <si>
    <t>Приложение № 1 к постановлению № 23  от 14.10.2020г.</t>
  </si>
  <si>
    <t>Ведомственная структура расходов сельского поселения "Село Букань" за 9 месяцев 2020года</t>
  </si>
</sst>
</file>

<file path=xl/styles.xml><?xml version="1.0" encoding="utf-8"?>
<styleSheet xmlns="http://schemas.openxmlformats.org/spreadsheetml/2006/main">
  <numFmts count="1">
    <numFmt numFmtId="164" formatCode="000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" fontId="0" fillId="0" borderId="0" xfId="0" applyNumberFormat="1" applyAlignment="1">
      <alignment wrapText="1"/>
    </xf>
    <xf numFmtId="4" fontId="0" fillId="0" borderId="1" xfId="0" applyNumberForma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2" fontId="8" fillId="0" borderId="1" xfId="0" applyNumberFormat="1" applyFont="1" applyBorder="1" applyAlignment="1">
      <alignment wrapText="1"/>
    </xf>
    <xf numFmtId="2" fontId="8" fillId="0" borderId="1" xfId="0" applyNumberFormat="1" applyFont="1" applyBorder="1" applyAlignment="1">
      <alignment vertical="top" wrapText="1"/>
    </xf>
    <xf numFmtId="2" fontId="8" fillId="0" borderId="1" xfId="0" applyNumberFormat="1" applyFont="1" applyFill="1" applyBorder="1" applyAlignment="1">
      <alignment vertical="top" wrapText="1"/>
    </xf>
    <xf numFmtId="2" fontId="9" fillId="0" borderId="1" xfId="0" applyNumberFormat="1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vertical="top" wrapText="1"/>
    </xf>
    <xf numFmtId="4" fontId="9" fillId="0" borderId="1" xfId="0" applyNumberFormat="1" applyFont="1" applyBorder="1" applyAlignment="1">
      <alignment wrapText="1"/>
    </xf>
    <xf numFmtId="4" fontId="10" fillId="0" borderId="1" xfId="0" applyNumberFormat="1" applyFont="1" applyBorder="1" applyAlignment="1">
      <alignment wrapText="1"/>
    </xf>
    <xf numFmtId="10" fontId="10" fillId="0" borderId="1" xfId="0" applyNumberFormat="1" applyFont="1" applyBorder="1" applyAlignment="1">
      <alignment wrapText="1"/>
    </xf>
    <xf numFmtId="2" fontId="8" fillId="0" borderId="1" xfId="0" applyNumberFormat="1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wrapText="1"/>
    </xf>
    <xf numFmtId="2" fontId="9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top" wrapText="1"/>
    </xf>
    <xf numFmtId="2" fontId="9" fillId="0" borderId="1" xfId="0" applyNumberFormat="1" applyFont="1" applyBorder="1" applyAlignment="1">
      <alignment horizontal="justify" vertical="top" wrapText="1"/>
    </xf>
    <xf numFmtId="2" fontId="8" fillId="0" borderId="1" xfId="0" applyNumberFormat="1" applyFont="1" applyBorder="1" applyAlignment="1">
      <alignment horizontal="justify" vertical="top" wrapText="1"/>
    </xf>
    <xf numFmtId="0" fontId="4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49" fontId="5" fillId="0" borderId="1" xfId="0" applyNumberFormat="1" applyFont="1" applyBorder="1" applyAlignment="1">
      <alignment horizontal="right" wrapText="1"/>
    </xf>
    <xf numFmtId="49" fontId="4" fillId="0" borderId="1" xfId="0" applyNumberFormat="1" applyFont="1" applyBorder="1" applyAlignment="1">
      <alignment horizontal="right" wrapText="1"/>
    </xf>
    <xf numFmtId="3" fontId="4" fillId="0" borderId="1" xfId="0" applyNumberFormat="1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right" wrapText="1"/>
    </xf>
    <xf numFmtId="0" fontId="6" fillId="0" borderId="1" xfId="0" applyNumberFormat="1" applyFont="1" applyBorder="1" applyAlignment="1">
      <alignment horizontal="right" wrapText="1"/>
    </xf>
    <xf numFmtId="0" fontId="7" fillId="0" borderId="1" xfId="0" applyNumberFormat="1" applyFont="1" applyBorder="1" applyAlignment="1">
      <alignment horizontal="right" wrapText="1"/>
    </xf>
    <xf numFmtId="4" fontId="4" fillId="0" borderId="1" xfId="0" applyNumberFormat="1" applyFont="1" applyBorder="1" applyAlignment="1">
      <alignment horizontal="right" wrapText="1"/>
    </xf>
    <xf numFmtId="0" fontId="4" fillId="0" borderId="1" xfId="0" applyNumberFormat="1" applyFont="1" applyBorder="1" applyAlignment="1">
      <alignment horizontal="right" wrapText="1"/>
    </xf>
    <xf numFmtId="0" fontId="0" fillId="0" borderId="1" xfId="0" applyBorder="1" applyAlignment="1">
      <alignment wrapText="1"/>
    </xf>
    <xf numFmtId="4" fontId="5" fillId="0" borderId="1" xfId="0" applyNumberFormat="1" applyFont="1" applyBorder="1" applyAlignment="1">
      <alignment horizontal="right" wrapText="1"/>
    </xf>
    <xf numFmtId="4" fontId="3" fillId="0" borderId="1" xfId="0" applyNumberFormat="1" applyFont="1" applyBorder="1"/>
    <xf numFmtId="49" fontId="8" fillId="0" borderId="1" xfId="0" applyNumberFormat="1" applyFont="1" applyBorder="1" applyAlignment="1">
      <alignment wrapText="1"/>
    </xf>
    <xf numFmtId="4" fontId="12" fillId="0" borderId="1" xfId="0" applyNumberFormat="1" applyFont="1" applyBorder="1" applyAlignment="1">
      <alignment wrapText="1"/>
    </xf>
    <xf numFmtId="10" fontId="12" fillId="0" borderId="1" xfId="0" applyNumberFormat="1" applyFont="1" applyBorder="1" applyAlignment="1">
      <alignment wrapText="1"/>
    </xf>
    <xf numFmtId="4" fontId="11" fillId="0" borderId="1" xfId="0" applyNumberFormat="1" applyFont="1" applyBorder="1" applyAlignment="1">
      <alignment wrapText="1"/>
    </xf>
    <xf numFmtId="0" fontId="11" fillId="0" borderId="0" xfId="0" applyFont="1"/>
    <xf numFmtId="4" fontId="11" fillId="0" borderId="2" xfId="0" applyNumberFormat="1" applyFont="1" applyBorder="1" applyAlignment="1">
      <alignment wrapText="1"/>
    </xf>
    <xf numFmtId="4" fontId="11" fillId="0" borderId="0" xfId="0" applyNumberFormat="1" applyFont="1" applyAlignment="1">
      <alignment wrapText="1"/>
    </xf>
    <xf numFmtId="4" fontId="13" fillId="0" borderId="1" xfId="0" applyNumberFormat="1" applyFont="1" applyBorder="1"/>
    <xf numFmtId="10" fontId="13" fillId="0" borderId="1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1"/>
  <sheetViews>
    <sheetView topLeftCell="A16" workbookViewId="0">
      <selection activeCell="B1" sqref="B1:E1"/>
    </sheetView>
  </sheetViews>
  <sheetFormatPr defaultRowHeight="14.5"/>
  <cols>
    <col min="1" max="1" width="20.08984375" style="37" customWidth="1"/>
    <col min="2" max="2" width="34.36328125" customWidth="1"/>
    <col min="3" max="3" width="12.453125" customWidth="1"/>
    <col min="4" max="4" width="11.7265625" customWidth="1"/>
    <col min="5" max="5" width="7.1796875" customWidth="1"/>
  </cols>
  <sheetData>
    <row r="1" spans="1:5">
      <c r="B1" s="43" t="s">
        <v>221</v>
      </c>
      <c r="C1" s="43"/>
      <c r="D1" s="43"/>
      <c r="E1" s="43"/>
    </row>
    <row r="2" spans="1:5">
      <c r="A2" s="42" t="s">
        <v>200</v>
      </c>
      <c r="B2" s="43"/>
      <c r="C2" s="43"/>
      <c r="D2" s="43"/>
      <c r="E2" s="43"/>
    </row>
    <row r="3" spans="1:5">
      <c r="A3" s="43"/>
      <c r="B3" s="43"/>
      <c r="C3" s="43"/>
      <c r="D3" s="43"/>
      <c r="E3" s="43"/>
    </row>
    <row r="4" spans="1:5" ht="15" thickBot="1">
      <c r="A4" s="43"/>
      <c r="B4" s="43"/>
      <c r="C4" s="43"/>
      <c r="D4" s="43"/>
      <c r="E4" s="43"/>
    </row>
    <row r="5" spans="1:5" ht="39.5" thickBot="1">
      <c r="A5" s="9" t="s">
        <v>0</v>
      </c>
      <c r="B5" s="6" t="s">
        <v>1</v>
      </c>
      <c r="C5" s="6" t="s">
        <v>164</v>
      </c>
      <c r="D5" s="7" t="s">
        <v>196</v>
      </c>
      <c r="E5" s="7" t="s">
        <v>178</v>
      </c>
    </row>
    <row r="6" spans="1:5" ht="26.5" thickBot="1">
      <c r="A6" s="8" t="s">
        <v>2</v>
      </c>
      <c r="B6" s="9" t="s">
        <v>3</v>
      </c>
      <c r="C6" s="10">
        <f>(C7+C9+C12+C15)</f>
        <v>204000</v>
      </c>
      <c r="D6" s="34">
        <f>(D7+D9+D12+D15+D17)</f>
        <v>151080.21000000002</v>
      </c>
      <c r="E6" s="35">
        <f>(D6/C6)</f>
        <v>0.74058926470588249</v>
      </c>
    </row>
    <row r="7" spans="1:5" ht="15" thickBot="1">
      <c r="A7" s="8" t="s">
        <v>4</v>
      </c>
      <c r="B7" s="9" t="s">
        <v>5</v>
      </c>
      <c r="C7" s="10">
        <v>27000</v>
      </c>
      <c r="D7" s="34">
        <f>(D8)</f>
        <v>16192.06</v>
      </c>
      <c r="E7" s="35">
        <f t="shared" ref="E7:E27" si="0">(D7/C7)</f>
        <v>0.59970592592592586</v>
      </c>
    </row>
    <row r="8" spans="1:5" ht="15" thickBot="1">
      <c r="A8" s="13" t="s">
        <v>6</v>
      </c>
      <c r="B8" s="6" t="s">
        <v>7</v>
      </c>
      <c r="C8" s="14">
        <v>27000</v>
      </c>
      <c r="D8" s="11">
        <v>16192.06</v>
      </c>
      <c r="E8" s="12">
        <f t="shared" si="0"/>
        <v>0.59970592592592586</v>
      </c>
    </row>
    <row r="9" spans="1:5" ht="15" thickBot="1">
      <c r="A9" s="15" t="s">
        <v>165</v>
      </c>
      <c r="B9" s="15" t="s">
        <v>166</v>
      </c>
      <c r="C9" s="10">
        <v>35000</v>
      </c>
      <c r="D9" s="34">
        <f>(D10+D11)</f>
        <v>14482.039999999999</v>
      </c>
      <c r="E9" s="35">
        <f t="shared" si="0"/>
        <v>0.41377257142857138</v>
      </c>
    </row>
    <row r="10" spans="1:5" ht="26.5" thickBot="1">
      <c r="A10" s="16" t="s">
        <v>167</v>
      </c>
      <c r="B10" s="16" t="s">
        <v>168</v>
      </c>
      <c r="C10" s="14">
        <v>20000</v>
      </c>
      <c r="D10" s="11">
        <v>16799.89</v>
      </c>
      <c r="E10" s="12">
        <f t="shared" si="0"/>
        <v>0.83999449999999998</v>
      </c>
    </row>
    <row r="11" spans="1:5" ht="15" thickBot="1">
      <c r="A11" s="16" t="s">
        <v>169</v>
      </c>
      <c r="B11" s="16" t="s">
        <v>170</v>
      </c>
      <c r="C11" s="14">
        <v>15000</v>
      </c>
      <c r="D11" s="11">
        <v>-2317.85</v>
      </c>
      <c r="E11" s="12">
        <f t="shared" si="0"/>
        <v>-0.15452333333333332</v>
      </c>
    </row>
    <row r="12" spans="1:5" ht="24" customHeight="1" thickBot="1">
      <c r="A12" s="8" t="s">
        <v>8</v>
      </c>
      <c r="B12" s="9" t="s">
        <v>9</v>
      </c>
      <c r="C12" s="10">
        <v>92000</v>
      </c>
      <c r="D12" s="34">
        <f>(D13+D14)</f>
        <v>70377.88</v>
      </c>
      <c r="E12" s="35">
        <f t="shared" si="0"/>
        <v>0.76497695652173914</v>
      </c>
    </row>
    <row r="13" spans="1:5" ht="18" customHeight="1" thickBot="1">
      <c r="A13" s="13" t="s">
        <v>10</v>
      </c>
      <c r="B13" s="6" t="s">
        <v>11</v>
      </c>
      <c r="C13" s="17">
        <v>7000</v>
      </c>
      <c r="D13" s="11">
        <v>26822.33</v>
      </c>
      <c r="E13" s="12">
        <f t="shared" si="0"/>
        <v>3.8317614285714288</v>
      </c>
    </row>
    <row r="14" spans="1:5" ht="17.5" customHeight="1" thickBot="1">
      <c r="A14" s="13" t="s">
        <v>12</v>
      </c>
      <c r="B14" s="6" t="s">
        <v>13</v>
      </c>
      <c r="C14" s="14">
        <v>85000</v>
      </c>
      <c r="D14" s="11">
        <v>43555.55</v>
      </c>
      <c r="E14" s="12">
        <f t="shared" si="0"/>
        <v>0.51241823529411767</v>
      </c>
    </row>
    <row r="15" spans="1:5" ht="14.5" customHeight="1" thickBot="1">
      <c r="A15" s="8" t="s">
        <v>14</v>
      </c>
      <c r="B15" s="18" t="s">
        <v>15</v>
      </c>
      <c r="C15" s="10">
        <v>50000</v>
      </c>
      <c r="D15" s="34">
        <f>(D16)</f>
        <v>45028.23</v>
      </c>
      <c r="E15" s="35">
        <f t="shared" si="0"/>
        <v>0.90056460000000005</v>
      </c>
    </row>
    <row r="16" spans="1:5" ht="77" customHeight="1" thickBot="1">
      <c r="A16" s="13" t="s">
        <v>16</v>
      </c>
      <c r="B16" s="19" t="s">
        <v>17</v>
      </c>
      <c r="C16" s="14">
        <v>50000</v>
      </c>
      <c r="D16" s="11">
        <v>45028.23</v>
      </c>
      <c r="E16" s="12">
        <f t="shared" si="0"/>
        <v>0.90056460000000005</v>
      </c>
    </row>
    <row r="17" spans="1:5" ht="28.5" customHeight="1" thickBot="1">
      <c r="A17" s="8" t="s">
        <v>201</v>
      </c>
      <c r="B17" s="18" t="s">
        <v>202</v>
      </c>
      <c r="C17" s="10"/>
      <c r="D17" s="34">
        <v>5000</v>
      </c>
      <c r="E17" s="12"/>
    </row>
    <row r="18" spans="1:5" ht="51.5" customHeight="1" thickBot="1">
      <c r="A18" s="13" t="s">
        <v>204</v>
      </c>
      <c r="B18" s="19" t="s">
        <v>203</v>
      </c>
      <c r="C18" s="14"/>
      <c r="D18" s="11">
        <v>5000</v>
      </c>
      <c r="E18" s="12"/>
    </row>
    <row r="19" spans="1:5" ht="19.5" customHeight="1" thickBot="1">
      <c r="A19" s="8" t="s">
        <v>18</v>
      </c>
      <c r="B19" s="9" t="s">
        <v>19</v>
      </c>
      <c r="C19" s="10">
        <v>10280277</v>
      </c>
      <c r="D19" s="34">
        <f>(D20)</f>
        <v>8101947.0800000001</v>
      </c>
      <c r="E19" s="35">
        <f t="shared" si="0"/>
        <v>0.78810591193213952</v>
      </c>
    </row>
    <row r="20" spans="1:5" ht="30.5" customHeight="1" thickBot="1">
      <c r="A20" s="8" t="s">
        <v>20</v>
      </c>
      <c r="B20" s="9" t="s">
        <v>21</v>
      </c>
      <c r="C20" s="10">
        <f>(C21+C22+C23+C24+C25+C26)</f>
        <v>10280277</v>
      </c>
      <c r="D20" s="11">
        <f>(D21+D23+D25+D26)</f>
        <v>8101947.0800000001</v>
      </c>
      <c r="E20" s="12">
        <f t="shared" si="0"/>
        <v>0.78810591193213952</v>
      </c>
    </row>
    <row r="21" spans="1:5" ht="38.5" customHeight="1" thickBot="1">
      <c r="A21" s="8" t="s">
        <v>171</v>
      </c>
      <c r="B21" s="6" t="s">
        <v>22</v>
      </c>
      <c r="C21" s="14">
        <v>8899087</v>
      </c>
      <c r="D21" s="11">
        <v>7421700</v>
      </c>
      <c r="E21" s="12">
        <f t="shared" si="0"/>
        <v>0.83398443008816525</v>
      </c>
    </row>
    <row r="22" spans="1:5" ht="21.5" customHeight="1" thickBot="1">
      <c r="A22" s="8" t="s">
        <v>172</v>
      </c>
      <c r="B22" s="6" t="s">
        <v>173</v>
      </c>
      <c r="C22" s="14">
        <v>474266</v>
      </c>
      <c r="D22" s="11"/>
      <c r="E22" s="12">
        <f t="shared" si="0"/>
        <v>0</v>
      </c>
    </row>
    <row r="23" spans="1:5" ht="46.5" customHeight="1" thickBot="1">
      <c r="A23" s="8" t="s">
        <v>174</v>
      </c>
      <c r="B23" s="6" t="s">
        <v>23</v>
      </c>
      <c r="C23" s="14">
        <v>43924</v>
      </c>
      <c r="D23" s="11">
        <v>33247.08</v>
      </c>
      <c r="E23" s="12">
        <f t="shared" si="0"/>
        <v>0.7569228667698753</v>
      </c>
    </row>
    <row r="24" spans="1:5" ht="76.5" customHeight="1" thickBot="1">
      <c r="A24" s="8" t="s">
        <v>175</v>
      </c>
      <c r="B24" s="6" t="s">
        <v>176</v>
      </c>
      <c r="C24" s="14">
        <v>64000</v>
      </c>
      <c r="D24" s="11"/>
      <c r="E24" s="12">
        <f t="shared" si="0"/>
        <v>0</v>
      </c>
    </row>
    <row r="25" spans="1:5" ht="95" customHeight="1" thickBot="1">
      <c r="A25" s="8" t="s">
        <v>175</v>
      </c>
      <c r="B25" s="5" t="s">
        <v>177</v>
      </c>
      <c r="C25" s="14">
        <v>767000</v>
      </c>
      <c r="D25" s="11">
        <v>615000</v>
      </c>
      <c r="E25" s="12">
        <f t="shared" si="0"/>
        <v>0.80182529335071706</v>
      </c>
    </row>
    <row r="26" spans="1:5" ht="31" customHeight="1" thickBot="1">
      <c r="A26" s="8" t="s">
        <v>182</v>
      </c>
      <c r="B26" s="9" t="s">
        <v>183</v>
      </c>
      <c r="C26" s="10">
        <v>32000</v>
      </c>
      <c r="D26" s="34">
        <v>32000</v>
      </c>
      <c r="E26" s="35">
        <f t="shared" si="0"/>
        <v>1</v>
      </c>
    </row>
    <row r="27" spans="1:5" ht="15" thickBot="1">
      <c r="A27" s="38"/>
      <c r="B27" s="36" t="s">
        <v>24</v>
      </c>
      <c r="C27" s="36">
        <v>10484277</v>
      </c>
      <c r="D27" s="36">
        <f>(D19+D6)</f>
        <v>8253027.29</v>
      </c>
      <c r="E27" s="35">
        <f t="shared" si="0"/>
        <v>0.78718134688734376</v>
      </c>
    </row>
    <row r="28" spans="1:5">
      <c r="A28" s="39"/>
      <c r="B28" s="1"/>
      <c r="C28" s="1"/>
      <c r="D28" s="1"/>
    </row>
    <row r="29" spans="1:5">
      <c r="A29" s="39"/>
      <c r="B29" s="1"/>
      <c r="C29" s="1"/>
      <c r="D29" s="1"/>
    </row>
    <row r="30" spans="1:5">
      <c r="A30" s="39"/>
      <c r="B30" s="1"/>
      <c r="C30" s="1"/>
      <c r="D30" s="1"/>
    </row>
    <row r="31" spans="1:5">
      <c r="A31" s="39"/>
      <c r="B31" s="1"/>
      <c r="C31" s="1"/>
      <c r="D31" s="1"/>
    </row>
  </sheetData>
  <mergeCells count="2">
    <mergeCell ref="A2:E4"/>
    <mergeCell ref="B1:E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5:I148"/>
  <sheetViews>
    <sheetView tabSelected="1" topLeftCell="A133" workbookViewId="0">
      <selection activeCell="H4" sqref="H4"/>
    </sheetView>
  </sheetViews>
  <sheetFormatPr defaultRowHeight="14.5"/>
  <cols>
    <col min="1" max="1" width="40.54296875" customWidth="1"/>
    <col min="2" max="2" width="4.26953125" customWidth="1"/>
    <col min="3" max="3" width="4.6328125" customWidth="1"/>
    <col min="4" max="4" width="5.453125" customWidth="1"/>
    <col min="5" max="5" width="4" customWidth="1"/>
    <col min="6" max="6" width="10.54296875" customWidth="1"/>
    <col min="7" max="7" width="9.54296875" customWidth="1"/>
    <col min="8" max="8" width="7.6328125" customWidth="1"/>
  </cols>
  <sheetData>
    <row r="5" spans="1:9">
      <c r="A5" t="s">
        <v>220</v>
      </c>
    </row>
    <row r="6" spans="1:9">
      <c r="A6" t="s">
        <v>179</v>
      </c>
    </row>
    <row r="7" spans="1:9" ht="15" thickBot="1">
      <c r="A7" t="s">
        <v>222</v>
      </c>
    </row>
    <row r="8" spans="1:9" ht="128" thickBot="1">
      <c r="A8" s="20" t="s">
        <v>1</v>
      </c>
      <c r="B8" s="20" t="s">
        <v>25</v>
      </c>
      <c r="C8" s="20" t="s">
        <v>26</v>
      </c>
      <c r="D8" s="20" t="s">
        <v>27</v>
      </c>
      <c r="E8" s="20" t="s">
        <v>28</v>
      </c>
      <c r="F8" s="30" t="s">
        <v>195</v>
      </c>
      <c r="G8" s="2" t="s">
        <v>219</v>
      </c>
      <c r="H8" s="2" t="s">
        <v>180</v>
      </c>
      <c r="I8" s="1"/>
    </row>
    <row r="9" spans="1:9" ht="15" thickBot="1">
      <c r="A9" s="23">
        <v>1</v>
      </c>
      <c r="B9" s="23">
        <v>2</v>
      </c>
      <c r="C9" s="23">
        <v>3</v>
      </c>
      <c r="D9" s="23">
        <v>4</v>
      </c>
      <c r="E9" s="23">
        <v>5</v>
      </c>
      <c r="F9" s="33" t="s">
        <v>197</v>
      </c>
      <c r="G9" s="33">
        <v>7</v>
      </c>
      <c r="H9" s="33">
        <v>8</v>
      </c>
      <c r="I9" s="1"/>
    </row>
    <row r="10" spans="1:9" ht="24.5" thickBot="1">
      <c r="A10" s="21" t="s">
        <v>29</v>
      </c>
      <c r="B10" s="22"/>
      <c r="C10" s="21"/>
      <c r="D10" s="21"/>
      <c r="E10" s="21"/>
      <c r="F10" s="28">
        <f>(F11+F45+F52+F62+F70+F122+F128+F134+F144)</f>
        <v>10995183.17</v>
      </c>
      <c r="G10" s="3">
        <f>(G11+G45+G52+G62+G70+G122+G128+G134+G143)</f>
        <v>6352378.6400000006</v>
      </c>
      <c r="H10" s="4">
        <f>(G10/F10)</f>
        <v>0.57774195679906992</v>
      </c>
      <c r="I10" s="1"/>
    </row>
    <row r="11" spans="1:9" ht="15" thickBot="1">
      <c r="A11" s="21" t="s">
        <v>30</v>
      </c>
      <c r="B11" s="22" t="s">
        <v>31</v>
      </c>
      <c r="C11" s="21" t="s">
        <v>32</v>
      </c>
      <c r="D11" s="21"/>
      <c r="E11" s="21"/>
      <c r="F11" s="28">
        <f>(F12+F18+F30+F32+F37)</f>
        <v>3711484.17</v>
      </c>
      <c r="G11" s="3">
        <f>(G12+G18+G30+G37)</f>
        <v>2702617.16</v>
      </c>
      <c r="H11" s="4">
        <f t="shared" ref="H11:H42" si="0">(G11/F11)</f>
        <v>0.72817693305694475</v>
      </c>
      <c r="I11" s="1"/>
    </row>
    <row r="12" spans="1:9" ht="47.5" thickBot="1">
      <c r="A12" s="20" t="s">
        <v>33</v>
      </c>
      <c r="B12" s="23" t="s">
        <v>31</v>
      </c>
      <c r="C12" s="20" t="s">
        <v>34</v>
      </c>
      <c r="D12" s="20"/>
      <c r="E12" s="20"/>
      <c r="F12" s="28">
        <v>43200</v>
      </c>
      <c r="G12" s="3">
        <v>32400</v>
      </c>
      <c r="H12" s="4">
        <f t="shared" si="0"/>
        <v>0.75</v>
      </c>
      <c r="I12" s="1"/>
    </row>
    <row r="13" spans="1:9" ht="47.5" thickBot="1">
      <c r="A13" s="20" t="s">
        <v>35</v>
      </c>
      <c r="B13" s="23" t="s">
        <v>31</v>
      </c>
      <c r="C13" s="20" t="s">
        <v>34</v>
      </c>
      <c r="D13" s="20" t="s">
        <v>36</v>
      </c>
      <c r="E13" s="20"/>
      <c r="F13" s="28">
        <v>43200</v>
      </c>
      <c r="G13" s="3">
        <v>32400</v>
      </c>
      <c r="H13" s="4">
        <f t="shared" si="0"/>
        <v>0.75</v>
      </c>
      <c r="I13" s="1"/>
    </row>
    <row r="14" spans="1:9" ht="47.5" thickBot="1">
      <c r="A14" s="20" t="s">
        <v>37</v>
      </c>
      <c r="B14" s="23" t="s">
        <v>31</v>
      </c>
      <c r="C14" s="20" t="s">
        <v>34</v>
      </c>
      <c r="D14" s="20" t="s">
        <v>38</v>
      </c>
      <c r="E14" s="20"/>
      <c r="F14" s="28">
        <v>43200</v>
      </c>
      <c r="G14" s="3">
        <v>32400</v>
      </c>
      <c r="H14" s="4">
        <f t="shared" si="0"/>
        <v>0.75</v>
      </c>
      <c r="I14" s="1"/>
    </row>
    <row r="15" spans="1:9" ht="24.5" thickBot="1">
      <c r="A15" s="20" t="s">
        <v>39</v>
      </c>
      <c r="B15" s="23" t="s">
        <v>31</v>
      </c>
      <c r="C15" s="20" t="s">
        <v>34</v>
      </c>
      <c r="D15" s="20" t="s">
        <v>40</v>
      </c>
      <c r="E15" s="20"/>
      <c r="F15" s="28">
        <v>43200</v>
      </c>
      <c r="G15" s="3">
        <v>32400</v>
      </c>
      <c r="H15" s="4">
        <f t="shared" si="0"/>
        <v>0.75</v>
      </c>
      <c r="I15" s="1"/>
    </row>
    <row r="16" spans="1:9" ht="24.5" thickBot="1">
      <c r="A16" s="20" t="s">
        <v>41</v>
      </c>
      <c r="B16" s="23" t="s">
        <v>31</v>
      </c>
      <c r="C16" s="20" t="s">
        <v>34</v>
      </c>
      <c r="D16" s="20" t="s">
        <v>40</v>
      </c>
      <c r="E16" s="20">
        <v>100</v>
      </c>
      <c r="F16" s="28">
        <v>43200</v>
      </c>
      <c r="G16" s="3">
        <v>32400</v>
      </c>
      <c r="H16" s="4">
        <f t="shared" si="0"/>
        <v>0.75</v>
      </c>
      <c r="I16" s="1"/>
    </row>
    <row r="17" spans="1:9" ht="24.5" thickBot="1">
      <c r="A17" s="20" t="s">
        <v>42</v>
      </c>
      <c r="B17" s="23" t="s">
        <v>31</v>
      </c>
      <c r="C17" s="20" t="s">
        <v>34</v>
      </c>
      <c r="D17" s="20" t="s">
        <v>40</v>
      </c>
      <c r="E17" s="20">
        <v>120</v>
      </c>
      <c r="F17" s="28">
        <v>43200</v>
      </c>
      <c r="G17" s="3">
        <v>32400</v>
      </c>
      <c r="H17" s="4">
        <f t="shared" si="0"/>
        <v>0.75</v>
      </c>
      <c r="I17" s="1"/>
    </row>
    <row r="18" spans="1:9" ht="47.5" thickBot="1">
      <c r="A18" s="21" t="s">
        <v>43</v>
      </c>
      <c r="B18" s="22" t="s">
        <v>31</v>
      </c>
      <c r="C18" s="21" t="s">
        <v>44</v>
      </c>
      <c r="D18" s="21"/>
      <c r="E18" s="21"/>
      <c r="F18" s="31">
        <f>(F19)</f>
        <v>3212444.4</v>
      </c>
      <c r="G18" s="3">
        <f t="shared" ref="G18:G19" si="1">(G19)</f>
        <v>2378626.98</v>
      </c>
      <c r="H18" s="4">
        <f t="shared" si="0"/>
        <v>0.74044144701772896</v>
      </c>
      <c r="I18" s="1"/>
    </row>
    <row r="19" spans="1:9" ht="47.5" thickBot="1">
      <c r="A19" s="20" t="s">
        <v>43</v>
      </c>
      <c r="B19" s="23" t="s">
        <v>31</v>
      </c>
      <c r="C19" s="20" t="s">
        <v>44</v>
      </c>
      <c r="D19" s="20" t="s">
        <v>45</v>
      </c>
      <c r="E19" s="20"/>
      <c r="F19" s="28">
        <f>(F20)</f>
        <v>3212444.4</v>
      </c>
      <c r="G19" s="3">
        <f t="shared" si="1"/>
        <v>2378626.98</v>
      </c>
      <c r="H19" s="4">
        <f t="shared" si="0"/>
        <v>0.74044144701772896</v>
      </c>
      <c r="I19" s="1"/>
    </row>
    <row r="20" spans="1:9" ht="47.5" thickBot="1">
      <c r="A20" s="20" t="s">
        <v>35</v>
      </c>
      <c r="B20" s="23" t="s">
        <v>31</v>
      </c>
      <c r="C20" s="20" t="s">
        <v>44</v>
      </c>
      <c r="D20" s="20" t="s">
        <v>45</v>
      </c>
      <c r="E20" s="20"/>
      <c r="F20" s="28">
        <f>(F21+F27)</f>
        <v>3212444.4</v>
      </c>
      <c r="G20" s="3">
        <f>(G21+G27)</f>
        <v>2378626.98</v>
      </c>
      <c r="H20" s="4">
        <f t="shared" si="0"/>
        <v>0.74044144701772896</v>
      </c>
      <c r="I20" s="1"/>
    </row>
    <row r="21" spans="1:9" ht="24.5" thickBot="1">
      <c r="A21" s="20" t="s">
        <v>46</v>
      </c>
      <c r="B21" s="23" t="s">
        <v>31</v>
      </c>
      <c r="C21" s="20" t="s">
        <v>44</v>
      </c>
      <c r="D21" s="20" t="s">
        <v>47</v>
      </c>
      <c r="E21" s="24"/>
      <c r="F21" s="28">
        <f>(F22+F25+F26)</f>
        <v>2661497.4</v>
      </c>
      <c r="G21" s="3">
        <f>(G22+G24+G26)</f>
        <v>1866172.98</v>
      </c>
      <c r="H21" s="4">
        <f t="shared" si="0"/>
        <v>0.70117407591681291</v>
      </c>
      <c r="I21" s="1"/>
    </row>
    <row r="22" spans="1:9" ht="59" thickBot="1">
      <c r="A22" s="20" t="s">
        <v>48</v>
      </c>
      <c r="B22" s="23" t="s">
        <v>31</v>
      </c>
      <c r="C22" s="20" t="s">
        <v>44</v>
      </c>
      <c r="D22" s="20" t="s">
        <v>47</v>
      </c>
      <c r="E22" s="20">
        <v>100</v>
      </c>
      <c r="F22" s="28">
        <f>(F23)</f>
        <v>1665527</v>
      </c>
      <c r="G22" s="3">
        <f>(G23)</f>
        <v>1133653.29</v>
      </c>
      <c r="H22" s="4">
        <f t="shared" si="0"/>
        <v>0.6806574075352726</v>
      </c>
      <c r="I22" s="1"/>
    </row>
    <row r="23" spans="1:9" ht="24.5" thickBot="1">
      <c r="A23" s="20" t="s">
        <v>49</v>
      </c>
      <c r="B23" s="23" t="s">
        <v>31</v>
      </c>
      <c r="C23" s="20" t="s">
        <v>44</v>
      </c>
      <c r="D23" s="20" t="s">
        <v>47</v>
      </c>
      <c r="E23" s="20">
        <v>120</v>
      </c>
      <c r="F23" s="28">
        <v>1665527</v>
      </c>
      <c r="G23" s="3">
        <v>1133653.29</v>
      </c>
      <c r="H23" s="4">
        <f t="shared" si="0"/>
        <v>0.6806574075352726</v>
      </c>
      <c r="I23" s="1"/>
    </row>
    <row r="24" spans="1:9" ht="24.5" thickBot="1">
      <c r="A24" s="20" t="s">
        <v>41</v>
      </c>
      <c r="B24" s="22" t="s">
        <v>31</v>
      </c>
      <c r="C24" s="20" t="s">
        <v>44</v>
      </c>
      <c r="D24" s="20" t="s">
        <v>47</v>
      </c>
      <c r="E24" s="20">
        <v>200</v>
      </c>
      <c r="F24" s="28">
        <f>(F25)</f>
        <v>970970.4</v>
      </c>
      <c r="G24" s="3">
        <f>(G25)</f>
        <v>711564.07</v>
      </c>
      <c r="H24" s="4">
        <f t="shared" si="0"/>
        <v>0.7328380659183843</v>
      </c>
      <c r="I24" s="1"/>
    </row>
    <row r="25" spans="1:9" ht="24.5" thickBot="1">
      <c r="A25" s="20" t="s">
        <v>50</v>
      </c>
      <c r="B25" s="23" t="s">
        <v>31</v>
      </c>
      <c r="C25" s="20" t="s">
        <v>44</v>
      </c>
      <c r="D25" s="20" t="s">
        <v>47</v>
      </c>
      <c r="E25" s="20">
        <v>240</v>
      </c>
      <c r="F25" s="28">
        <v>970970.4</v>
      </c>
      <c r="G25" s="3">
        <v>711564.07</v>
      </c>
      <c r="H25" s="4">
        <f t="shared" si="0"/>
        <v>0.7328380659183843</v>
      </c>
      <c r="I25" s="1"/>
    </row>
    <row r="26" spans="1:9" ht="24.5" thickBot="1">
      <c r="A26" s="20" t="s">
        <v>51</v>
      </c>
      <c r="B26" s="23" t="s">
        <v>31</v>
      </c>
      <c r="C26" s="20" t="s">
        <v>44</v>
      </c>
      <c r="D26" s="20" t="s">
        <v>47</v>
      </c>
      <c r="E26" s="20">
        <v>800</v>
      </c>
      <c r="F26" s="28">
        <v>25000</v>
      </c>
      <c r="G26" s="3">
        <v>20955.62</v>
      </c>
      <c r="H26" s="4">
        <f t="shared" si="0"/>
        <v>0.83822479999999999</v>
      </c>
      <c r="I26" s="1"/>
    </row>
    <row r="27" spans="1:9" ht="36" thickBot="1">
      <c r="A27" s="21" t="s">
        <v>52</v>
      </c>
      <c r="B27" s="22" t="s">
        <v>31</v>
      </c>
      <c r="C27" s="21" t="s">
        <v>44</v>
      </c>
      <c r="D27" s="21" t="s">
        <v>53</v>
      </c>
      <c r="E27" s="21"/>
      <c r="F27" s="31">
        <f>(F28)</f>
        <v>550947</v>
      </c>
      <c r="G27" s="3">
        <v>512454</v>
      </c>
      <c r="H27" s="4">
        <f t="shared" si="0"/>
        <v>0.93013302549973043</v>
      </c>
      <c r="I27" s="1"/>
    </row>
    <row r="28" spans="1:9" ht="59" thickBot="1">
      <c r="A28" s="20" t="s">
        <v>48</v>
      </c>
      <c r="B28" s="22" t="s">
        <v>31</v>
      </c>
      <c r="C28" s="20" t="s">
        <v>44</v>
      </c>
      <c r="D28" s="20" t="s">
        <v>53</v>
      </c>
      <c r="E28" s="20">
        <v>100</v>
      </c>
      <c r="F28" s="28">
        <f>(F29)</f>
        <v>550947</v>
      </c>
      <c r="G28" s="3">
        <v>512454</v>
      </c>
      <c r="H28" s="4">
        <f t="shared" si="0"/>
        <v>0.93013302549973043</v>
      </c>
      <c r="I28" s="1"/>
    </row>
    <row r="29" spans="1:9" ht="24.5" thickBot="1">
      <c r="A29" s="20" t="s">
        <v>49</v>
      </c>
      <c r="B29" s="23" t="s">
        <v>31</v>
      </c>
      <c r="C29" s="20" t="s">
        <v>44</v>
      </c>
      <c r="D29" s="20" t="s">
        <v>53</v>
      </c>
      <c r="E29" s="20">
        <v>120</v>
      </c>
      <c r="F29" s="28">
        <v>550947</v>
      </c>
      <c r="G29" s="3">
        <v>512454</v>
      </c>
      <c r="H29" s="4">
        <f t="shared" si="0"/>
        <v>0.93013302549973043</v>
      </c>
      <c r="I29" s="1"/>
    </row>
    <row r="30" spans="1:9" ht="24.5" thickBot="1">
      <c r="A30" s="21" t="s">
        <v>54</v>
      </c>
      <c r="B30" s="22" t="s">
        <v>31</v>
      </c>
      <c r="C30" s="21" t="s">
        <v>55</v>
      </c>
      <c r="D30" s="21" t="s">
        <v>56</v>
      </c>
      <c r="E30" s="21"/>
      <c r="F30" s="31">
        <v>76519</v>
      </c>
      <c r="G30" s="3">
        <f>(G31)</f>
        <v>76519</v>
      </c>
      <c r="H30" s="4">
        <f t="shared" si="0"/>
        <v>1</v>
      </c>
      <c r="I30" s="1"/>
    </row>
    <row r="31" spans="1:9" ht="24.5" thickBot="1">
      <c r="A31" s="20" t="s">
        <v>57</v>
      </c>
      <c r="B31" s="23" t="s">
        <v>31</v>
      </c>
      <c r="C31" s="20" t="s">
        <v>55</v>
      </c>
      <c r="D31" s="20" t="s">
        <v>56</v>
      </c>
      <c r="E31" s="20">
        <v>123</v>
      </c>
      <c r="F31" s="28">
        <v>76519</v>
      </c>
      <c r="G31" s="3">
        <v>76519</v>
      </c>
      <c r="H31" s="4">
        <f t="shared" si="0"/>
        <v>1</v>
      </c>
      <c r="I31" s="1"/>
    </row>
    <row r="32" spans="1:9" ht="15" thickBot="1">
      <c r="A32" s="21" t="s">
        <v>58</v>
      </c>
      <c r="B32" s="22" t="s">
        <v>31</v>
      </c>
      <c r="C32" s="21" t="s">
        <v>59</v>
      </c>
      <c r="D32" s="21"/>
      <c r="E32" s="21"/>
      <c r="F32" s="31">
        <f>(F33)</f>
        <v>3060</v>
      </c>
      <c r="G32" s="3"/>
      <c r="H32" s="4">
        <f t="shared" si="0"/>
        <v>0</v>
      </c>
      <c r="I32" s="1"/>
    </row>
    <row r="33" spans="1:9" ht="47.5" thickBot="1">
      <c r="A33" s="20" t="s">
        <v>35</v>
      </c>
      <c r="B33" s="23" t="s">
        <v>31</v>
      </c>
      <c r="C33" s="20" t="s">
        <v>59</v>
      </c>
      <c r="D33" s="20" t="s">
        <v>60</v>
      </c>
      <c r="E33" s="20"/>
      <c r="F33" s="28">
        <v>3060</v>
      </c>
      <c r="G33" s="3">
        <f>(G34)</f>
        <v>0</v>
      </c>
      <c r="H33" s="4">
        <f t="shared" si="0"/>
        <v>0</v>
      </c>
      <c r="I33" s="1"/>
    </row>
    <row r="34" spans="1:9" ht="47.5" thickBot="1">
      <c r="A34" s="20" t="s">
        <v>37</v>
      </c>
      <c r="B34" s="23" t="s">
        <v>31</v>
      </c>
      <c r="C34" s="20" t="s">
        <v>59</v>
      </c>
      <c r="D34" s="20" t="s">
        <v>38</v>
      </c>
      <c r="E34" s="20"/>
      <c r="F34" s="28">
        <v>3060</v>
      </c>
      <c r="G34" s="3">
        <f>(G35)</f>
        <v>0</v>
      </c>
      <c r="H34" s="4">
        <f t="shared" si="0"/>
        <v>0</v>
      </c>
      <c r="I34" s="1"/>
    </row>
    <row r="35" spans="1:9" ht="24.5" thickBot="1">
      <c r="A35" s="20" t="s">
        <v>61</v>
      </c>
      <c r="B35" s="23" t="s">
        <v>31</v>
      </c>
      <c r="C35" s="20" t="s">
        <v>59</v>
      </c>
      <c r="D35" s="20" t="s">
        <v>62</v>
      </c>
      <c r="E35" s="20"/>
      <c r="F35" s="28">
        <v>3060</v>
      </c>
      <c r="G35" s="3">
        <f>(G36)</f>
        <v>0</v>
      </c>
      <c r="H35" s="4">
        <f t="shared" si="0"/>
        <v>0</v>
      </c>
      <c r="I35" s="1"/>
    </row>
    <row r="36" spans="1:9" ht="24.5" thickBot="1">
      <c r="A36" s="20" t="s">
        <v>63</v>
      </c>
      <c r="B36" s="23" t="s">
        <v>31</v>
      </c>
      <c r="C36" s="20" t="s">
        <v>59</v>
      </c>
      <c r="D36" s="20" t="s">
        <v>62</v>
      </c>
      <c r="E36" s="20">
        <v>800</v>
      </c>
      <c r="F36" s="28">
        <v>3060</v>
      </c>
      <c r="G36" s="3"/>
      <c r="H36" s="4">
        <f t="shared" si="0"/>
        <v>0</v>
      </c>
      <c r="I36" s="1"/>
    </row>
    <row r="37" spans="1:9" ht="15" thickBot="1">
      <c r="A37" s="21" t="s">
        <v>64</v>
      </c>
      <c r="B37" s="22" t="s">
        <v>31</v>
      </c>
      <c r="C37" s="21" t="s">
        <v>65</v>
      </c>
      <c r="D37" s="21"/>
      <c r="E37" s="21"/>
      <c r="F37" s="31">
        <f>(F38)</f>
        <v>376260.77</v>
      </c>
      <c r="G37" s="3">
        <f>(G38)</f>
        <v>215071.18</v>
      </c>
      <c r="H37" s="4">
        <f t="shared" si="0"/>
        <v>0.57160139230034523</v>
      </c>
      <c r="I37" s="1"/>
    </row>
    <row r="38" spans="1:9" ht="47.5" thickBot="1">
      <c r="A38" s="20" t="s">
        <v>35</v>
      </c>
      <c r="B38" s="23" t="s">
        <v>31</v>
      </c>
      <c r="C38" s="20" t="s">
        <v>65</v>
      </c>
      <c r="D38" s="20" t="s">
        <v>60</v>
      </c>
      <c r="E38" s="20"/>
      <c r="F38" s="28">
        <f t="shared" ref="F38:F41" si="2">(F39)</f>
        <v>376260.77</v>
      </c>
      <c r="G38" s="3">
        <f>(G39)</f>
        <v>215071.18</v>
      </c>
      <c r="H38" s="4">
        <f t="shared" si="0"/>
        <v>0.57160139230034523</v>
      </c>
      <c r="I38" s="1"/>
    </row>
    <row r="39" spans="1:9" ht="47.5" thickBot="1">
      <c r="A39" s="20" t="s">
        <v>37</v>
      </c>
      <c r="B39" s="23" t="s">
        <v>31</v>
      </c>
      <c r="C39" s="20" t="s">
        <v>66</v>
      </c>
      <c r="D39" s="20" t="s">
        <v>38</v>
      </c>
      <c r="E39" s="20"/>
      <c r="F39" s="28">
        <f t="shared" si="2"/>
        <v>376260.77</v>
      </c>
      <c r="G39" s="3">
        <f>(G40)</f>
        <v>215071.18</v>
      </c>
      <c r="H39" s="4">
        <f t="shared" si="0"/>
        <v>0.57160139230034523</v>
      </c>
      <c r="I39" s="1"/>
    </row>
    <row r="40" spans="1:9" ht="24.5" thickBot="1">
      <c r="A40" s="20" t="s">
        <v>67</v>
      </c>
      <c r="B40" s="23" t="s">
        <v>31</v>
      </c>
      <c r="C40" s="20" t="s">
        <v>65</v>
      </c>
      <c r="D40" s="20" t="s">
        <v>68</v>
      </c>
      <c r="E40" s="20">
        <v>0</v>
      </c>
      <c r="F40" s="28">
        <f>(F41+F43)</f>
        <v>376260.77</v>
      </c>
      <c r="G40" s="3">
        <f>(G41+G43)</f>
        <v>215071.18</v>
      </c>
      <c r="H40" s="4">
        <f t="shared" si="0"/>
        <v>0.57160139230034523</v>
      </c>
      <c r="I40" s="1"/>
    </row>
    <row r="41" spans="1:9" ht="24.5" thickBot="1">
      <c r="A41" s="20" t="s">
        <v>41</v>
      </c>
      <c r="B41" s="23" t="s">
        <v>31</v>
      </c>
      <c r="C41" s="20" t="s">
        <v>65</v>
      </c>
      <c r="D41" s="20" t="s">
        <v>68</v>
      </c>
      <c r="E41" s="20">
        <v>200</v>
      </c>
      <c r="F41" s="28">
        <f t="shared" si="2"/>
        <v>371151.77</v>
      </c>
      <c r="G41" s="3">
        <f t="shared" ref="G41" si="3">(G42)</f>
        <v>209962.18</v>
      </c>
      <c r="H41" s="4">
        <f t="shared" si="0"/>
        <v>0.56570437478986013</v>
      </c>
      <c r="I41" s="1"/>
    </row>
    <row r="42" spans="1:9" ht="24.5" thickBot="1">
      <c r="A42" s="20" t="s">
        <v>50</v>
      </c>
      <c r="B42" s="23" t="s">
        <v>31</v>
      </c>
      <c r="C42" s="20" t="s">
        <v>65</v>
      </c>
      <c r="D42" s="20" t="s">
        <v>68</v>
      </c>
      <c r="E42" s="20">
        <v>240</v>
      </c>
      <c r="F42" s="28">
        <v>371151.77</v>
      </c>
      <c r="G42" s="3">
        <v>209962.18</v>
      </c>
      <c r="H42" s="4">
        <f t="shared" si="0"/>
        <v>0.56570437478986013</v>
      </c>
      <c r="I42" s="1"/>
    </row>
    <row r="43" spans="1:9" ht="24.5" thickBot="1">
      <c r="A43" s="20" t="s">
        <v>51</v>
      </c>
      <c r="B43" s="23" t="s">
        <v>31</v>
      </c>
      <c r="C43" s="20" t="s">
        <v>65</v>
      </c>
      <c r="D43" s="20" t="s">
        <v>68</v>
      </c>
      <c r="E43" s="20">
        <v>800</v>
      </c>
      <c r="F43" s="28">
        <v>5109</v>
      </c>
      <c r="G43" s="3">
        <v>5109</v>
      </c>
      <c r="H43" s="4">
        <f t="shared" ref="H43:H116" si="4">(G43/F43)</f>
        <v>1</v>
      </c>
    </row>
    <row r="44" spans="1:9" ht="24.5" thickBot="1">
      <c r="A44" s="20" t="s">
        <v>51</v>
      </c>
      <c r="B44" s="23" t="s">
        <v>31</v>
      </c>
      <c r="C44" s="20" t="s">
        <v>65</v>
      </c>
      <c r="D44" s="20" t="s">
        <v>68</v>
      </c>
      <c r="E44" s="20">
        <v>853</v>
      </c>
      <c r="F44" s="28">
        <v>5109</v>
      </c>
      <c r="G44" s="3">
        <v>5109</v>
      </c>
      <c r="H44" s="4">
        <f t="shared" si="4"/>
        <v>1</v>
      </c>
    </row>
    <row r="45" spans="1:9" ht="15" thickBot="1">
      <c r="A45" s="21" t="s">
        <v>70</v>
      </c>
      <c r="B45" s="22" t="s">
        <v>31</v>
      </c>
      <c r="C45" s="21" t="s">
        <v>71</v>
      </c>
      <c r="D45" s="21"/>
      <c r="E45" s="21"/>
      <c r="F45" s="31">
        <f t="shared" ref="F45:G47" si="5">(F46)</f>
        <v>43924</v>
      </c>
      <c r="G45" s="3">
        <f t="shared" si="5"/>
        <v>31995.5</v>
      </c>
      <c r="H45" s="4">
        <f t="shared" si="4"/>
        <v>0.72842864948547492</v>
      </c>
    </row>
    <row r="46" spans="1:9" ht="15" thickBot="1">
      <c r="A46" s="20" t="s">
        <v>72</v>
      </c>
      <c r="B46" s="23" t="s">
        <v>31</v>
      </c>
      <c r="C46" s="20" t="s">
        <v>73</v>
      </c>
      <c r="D46" s="20"/>
      <c r="E46" s="25">
        <v>0</v>
      </c>
      <c r="F46" s="28">
        <f t="shared" si="5"/>
        <v>43924</v>
      </c>
      <c r="G46" s="3">
        <f t="shared" si="5"/>
        <v>31995.5</v>
      </c>
      <c r="H46" s="4">
        <f t="shared" si="4"/>
        <v>0.72842864948547492</v>
      </c>
    </row>
    <row r="47" spans="1:9" ht="24.5" thickBot="1">
      <c r="A47" s="20" t="s">
        <v>74</v>
      </c>
      <c r="B47" s="23" t="s">
        <v>31</v>
      </c>
      <c r="C47" s="20" t="s">
        <v>73</v>
      </c>
      <c r="D47" s="20" t="s">
        <v>75</v>
      </c>
      <c r="E47" s="25">
        <v>0</v>
      </c>
      <c r="F47" s="28">
        <f>(F48+F51)</f>
        <v>43924</v>
      </c>
      <c r="G47" s="3">
        <f t="shared" si="5"/>
        <v>31995.5</v>
      </c>
      <c r="H47" s="4">
        <f t="shared" si="4"/>
        <v>0.72842864948547492</v>
      </c>
    </row>
    <row r="48" spans="1:9" ht="24.5" thickBot="1">
      <c r="A48" s="20" t="s">
        <v>76</v>
      </c>
      <c r="B48" s="23" t="s">
        <v>31</v>
      </c>
      <c r="C48" s="20" t="s">
        <v>73</v>
      </c>
      <c r="D48" s="20" t="s">
        <v>77</v>
      </c>
      <c r="E48" s="25">
        <v>0</v>
      </c>
      <c r="F48" s="28">
        <f>(F49)</f>
        <v>43123</v>
      </c>
      <c r="G48" s="3">
        <f>(G49+G51)</f>
        <v>31995.5</v>
      </c>
      <c r="H48" s="4">
        <f t="shared" si="4"/>
        <v>0.74195904737611018</v>
      </c>
    </row>
    <row r="49" spans="1:8" ht="59" thickBot="1">
      <c r="A49" s="20" t="s">
        <v>78</v>
      </c>
      <c r="B49" s="23" t="s">
        <v>31</v>
      </c>
      <c r="C49" s="20" t="s">
        <v>73</v>
      </c>
      <c r="D49" s="20" t="s">
        <v>77</v>
      </c>
      <c r="E49" s="20">
        <v>100</v>
      </c>
      <c r="F49" s="28">
        <v>43123</v>
      </c>
      <c r="G49" s="3">
        <f>(G50)</f>
        <v>31194.5</v>
      </c>
      <c r="H49" s="4">
        <f t="shared" si="4"/>
        <v>0.72338427289381535</v>
      </c>
    </row>
    <row r="50" spans="1:8" ht="24.5" thickBot="1">
      <c r="A50" s="20" t="s">
        <v>49</v>
      </c>
      <c r="B50" s="23" t="s">
        <v>31</v>
      </c>
      <c r="C50" s="20" t="s">
        <v>73</v>
      </c>
      <c r="D50" s="20" t="s">
        <v>77</v>
      </c>
      <c r="E50" s="20">
        <v>120</v>
      </c>
      <c r="F50" s="28">
        <v>43123</v>
      </c>
      <c r="G50" s="3">
        <v>31194.5</v>
      </c>
      <c r="H50" s="4">
        <f t="shared" si="4"/>
        <v>0.72338427289381535</v>
      </c>
    </row>
    <row r="51" spans="1:8" ht="24.5" thickBot="1">
      <c r="A51" s="20" t="s">
        <v>69</v>
      </c>
      <c r="B51" s="23" t="s">
        <v>31</v>
      </c>
      <c r="C51" s="20" t="s">
        <v>73</v>
      </c>
      <c r="D51" s="20" t="s">
        <v>77</v>
      </c>
      <c r="E51" s="20">
        <v>240</v>
      </c>
      <c r="F51" s="28">
        <v>801</v>
      </c>
      <c r="G51" s="3">
        <v>801</v>
      </c>
      <c r="H51" s="4">
        <f t="shared" si="4"/>
        <v>1</v>
      </c>
    </row>
    <row r="52" spans="1:8" ht="24.5" thickBot="1">
      <c r="A52" s="21" t="s">
        <v>79</v>
      </c>
      <c r="B52" s="22" t="s">
        <v>31</v>
      </c>
      <c r="C52" s="21" t="s">
        <v>80</v>
      </c>
      <c r="D52" s="21"/>
      <c r="E52" s="21"/>
      <c r="F52" s="31">
        <f>(F56+F59)</f>
        <v>413000</v>
      </c>
      <c r="G52" s="3">
        <f>(G53)</f>
        <v>324766.87</v>
      </c>
      <c r="H52" s="4">
        <f t="shared" si="4"/>
        <v>0.78636046004842619</v>
      </c>
    </row>
    <row r="53" spans="1:8" ht="36" thickBot="1">
      <c r="A53" s="20" t="s">
        <v>81</v>
      </c>
      <c r="B53" s="23" t="s">
        <v>31</v>
      </c>
      <c r="C53" s="20" t="s">
        <v>80</v>
      </c>
      <c r="D53" s="20"/>
      <c r="E53" s="20"/>
      <c r="F53" s="28">
        <f>(F54)</f>
        <v>413000</v>
      </c>
      <c r="G53" s="3">
        <f>(G54)</f>
        <v>324766.87</v>
      </c>
      <c r="H53" s="4">
        <f t="shared" si="4"/>
        <v>0.78636046004842619</v>
      </c>
    </row>
    <row r="54" spans="1:8" ht="36" thickBot="1">
      <c r="A54" s="20" t="s">
        <v>82</v>
      </c>
      <c r="B54" s="23" t="s">
        <v>31</v>
      </c>
      <c r="C54" s="20" t="s">
        <v>80</v>
      </c>
      <c r="D54" s="20" t="s">
        <v>83</v>
      </c>
      <c r="E54" s="20"/>
      <c r="F54" s="28">
        <f>(F55)</f>
        <v>413000</v>
      </c>
      <c r="G54" s="3">
        <f>(G55)</f>
        <v>324766.87</v>
      </c>
      <c r="H54" s="4">
        <f t="shared" si="4"/>
        <v>0.78636046004842619</v>
      </c>
    </row>
    <row r="55" spans="1:8" ht="24.5" thickBot="1">
      <c r="A55" s="20" t="s">
        <v>84</v>
      </c>
      <c r="B55" s="23" t="s">
        <v>31</v>
      </c>
      <c r="C55" s="20" t="s">
        <v>80</v>
      </c>
      <c r="D55" s="20" t="s">
        <v>85</v>
      </c>
      <c r="E55" s="20"/>
      <c r="F55" s="28">
        <f>(F56+F59)</f>
        <v>413000</v>
      </c>
      <c r="G55" s="3">
        <f>(G56+G59)</f>
        <v>324766.87</v>
      </c>
      <c r="H55" s="4">
        <f t="shared" si="4"/>
        <v>0.78636046004842619</v>
      </c>
    </row>
    <row r="56" spans="1:8" ht="24.5" thickBot="1">
      <c r="A56" s="20" t="s">
        <v>86</v>
      </c>
      <c r="B56" s="23" t="s">
        <v>31</v>
      </c>
      <c r="C56" s="20" t="s">
        <v>80</v>
      </c>
      <c r="D56" s="20" t="s">
        <v>87</v>
      </c>
      <c r="E56" s="20"/>
      <c r="F56" s="28">
        <f>(F57)</f>
        <v>196944.74</v>
      </c>
      <c r="G56" s="3">
        <f>(G57)</f>
        <v>146310.57</v>
      </c>
      <c r="H56" s="4">
        <f t="shared" si="4"/>
        <v>0.74290163829711831</v>
      </c>
    </row>
    <row r="57" spans="1:8" ht="24.5" thickBot="1">
      <c r="A57" s="20" t="s">
        <v>41</v>
      </c>
      <c r="B57" s="23" t="s">
        <v>31</v>
      </c>
      <c r="C57" s="20" t="s">
        <v>80</v>
      </c>
      <c r="D57" s="20" t="s">
        <v>88</v>
      </c>
      <c r="E57" s="20">
        <v>200</v>
      </c>
      <c r="F57" s="28">
        <f>(F58)</f>
        <v>196944.74</v>
      </c>
      <c r="G57" s="3">
        <f>(G58)</f>
        <v>146310.57</v>
      </c>
      <c r="H57" s="4">
        <f t="shared" si="4"/>
        <v>0.74290163829711831</v>
      </c>
    </row>
    <row r="58" spans="1:8" ht="24.5" thickBot="1">
      <c r="A58" s="20" t="s">
        <v>50</v>
      </c>
      <c r="B58" s="23" t="s">
        <v>31</v>
      </c>
      <c r="C58" s="20" t="s">
        <v>80</v>
      </c>
      <c r="D58" s="20" t="s">
        <v>88</v>
      </c>
      <c r="E58" s="20">
        <v>240</v>
      </c>
      <c r="F58" s="28">
        <v>196944.74</v>
      </c>
      <c r="G58" s="3">
        <v>146310.57</v>
      </c>
      <c r="H58" s="4">
        <f t="shared" si="4"/>
        <v>0.74290163829711831</v>
      </c>
    </row>
    <row r="59" spans="1:8" ht="24.5" thickBot="1">
      <c r="A59" s="20" t="s">
        <v>89</v>
      </c>
      <c r="B59" s="23" t="s">
        <v>31</v>
      </c>
      <c r="C59" s="20" t="s">
        <v>90</v>
      </c>
      <c r="D59" s="20" t="s">
        <v>91</v>
      </c>
      <c r="E59" s="20"/>
      <c r="F59" s="28">
        <f>(F60)</f>
        <v>216055.26</v>
      </c>
      <c r="G59" s="3">
        <f>(G60)</f>
        <v>178456.3</v>
      </c>
      <c r="H59" s="4">
        <f t="shared" si="4"/>
        <v>0.82597526206952787</v>
      </c>
    </row>
    <row r="60" spans="1:8" ht="24.5" thickBot="1">
      <c r="A60" s="20" t="s">
        <v>41</v>
      </c>
      <c r="B60" s="23" t="s">
        <v>31</v>
      </c>
      <c r="C60" s="20" t="s">
        <v>80</v>
      </c>
      <c r="D60" s="20" t="s">
        <v>91</v>
      </c>
      <c r="E60" s="20">
        <v>200</v>
      </c>
      <c r="F60" s="28">
        <f>(F61)</f>
        <v>216055.26</v>
      </c>
      <c r="G60" s="3">
        <f>(G61)</f>
        <v>178456.3</v>
      </c>
      <c r="H60" s="4">
        <f t="shared" si="4"/>
        <v>0.82597526206952787</v>
      </c>
    </row>
    <row r="61" spans="1:8" ht="24.5" thickBot="1">
      <c r="A61" s="20" t="s">
        <v>50</v>
      </c>
      <c r="B61" s="23" t="s">
        <v>31</v>
      </c>
      <c r="C61" s="20" t="s">
        <v>80</v>
      </c>
      <c r="D61" s="20" t="s">
        <v>91</v>
      </c>
      <c r="E61" s="20">
        <v>240</v>
      </c>
      <c r="F61" s="28">
        <v>216055.26</v>
      </c>
      <c r="G61" s="3">
        <v>178456.3</v>
      </c>
      <c r="H61" s="4">
        <f t="shared" si="4"/>
        <v>0.82597526206952787</v>
      </c>
    </row>
    <row r="62" spans="1:8" ht="24.5" thickBot="1">
      <c r="A62" s="26" t="s">
        <v>92</v>
      </c>
      <c r="B62" s="22" t="s">
        <v>31</v>
      </c>
      <c r="C62" s="21" t="s">
        <v>93</v>
      </c>
      <c r="D62" s="26" t="s">
        <v>94</v>
      </c>
      <c r="E62" s="26"/>
      <c r="F62" s="32">
        <f>(F63)</f>
        <v>742528.13</v>
      </c>
      <c r="G62" s="3">
        <f>(G66)</f>
        <v>437408.6</v>
      </c>
      <c r="H62" s="4">
        <f t="shared" si="4"/>
        <v>0.58908017397266821</v>
      </c>
    </row>
    <row r="63" spans="1:8" ht="24.5" thickBot="1">
      <c r="A63" s="27" t="s">
        <v>95</v>
      </c>
      <c r="B63" s="23" t="s">
        <v>31</v>
      </c>
      <c r="C63" s="27" t="s">
        <v>93</v>
      </c>
      <c r="D63" s="27" t="s">
        <v>96</v>
      </c>
      <c r="E63" s="27"/>
      <c r="F63" s="32">
        <f>(F64)</f>
        <v>742528.13</v>
      </c>
      <c r="G63" s="3">
        <f>(G64)</f>
        <v>437408.6</v>
      </c>
      <c r="H63" s="4">
        <f t="shared" si="4"/>
        <v>0.58908017397266821</v>
      </c>
    </row>
    <row r="64" spans="1:8" ht="24.5" thickBot="1">
      <c r="A64" s="27" t="s">
        <v>97</v>
      </c>
      <c r="B64" s="23" t="s">
        <v>31</v>
      </c>
      <c r="C64" s="27" t="s">
        <v>93</v>
      </c>
      <c r="D64" s="27" t="s">
        <v>96</v>
      </c>
      <c r="E64" s="27"/>
      <c r="F64" s="32">
        <f>(F65)</f>
        <v>742528.13</v>
      </c>
      <c r="G64" s="3">
        <f>(G65)</f>
        <v>437408.6</v>
      </c>
      <c r="H64" s="4">
        <f t="shared" si="4"/>
        <v>0.58908017397266821</v>
      </c>
    </row>
    <row r="65" spans="1:8" ht="36" thickBot="1">
      <c r="A65" s="27" t="s">
        <v>98</v>
      </c>
      <c r="B65" s="23" t="s">
        <v>31</v>
      </c>
      <c r="C65" s="27" t="s">
        <v>93</v>
      </c>
      <c r="D65" s="27" t="s">
        <v>96</v>
      </c>
      <c r="E65" s="27">
        <v>200</v>
      </c>
      <c r="F65" s="32">
        <f>(F66)</f>
        <v>742528.13</v>
      </c>
      <c r="G65" s="3">
        <f>(G66)</f>
        <v>437408.6</v>
      </c>
      <c r="H65" s="4">
        <f t="shared" si="4"/>
        <v>0.58908017397266821</v>
      </c>
    </row>
    <row r="66" spans="1:8" ht="24.5" thickBot="1">
      <c r="A66" s="27" t="s">
        <v>99</v>
      </c>
      <c r="B66" s="23" t="s">
        <v>31</v>
      </c>
      <c r="C66" s="27" t="s">
        <v>93</v>
      </c>
      <c r="D66" s="27" t="s">
        <v>96</v>
      </c>
      <c r="E66" s="27">
        <v>240</v>
      </c>
      <c r="F66" s="32">
        <f>(F69+F68+F67)</f>
        <v>742528.13</v>
      </c>
      <c r="G66" s="3">
        <f>(G67+G69)</f>
        <v>437408.6</v>
      </c>
      <c r="H66" s="4">
        <f t="shared" si="4"/>
        <v>0.58908017397266821</v>
      </c>
    </row>
    <row r="67" spans="1:8" ht="24.5" thickBot="1">
      <c r="A67" s="27" t="s">
        <v>100</v>
      </c>
      <c r="B67" s="23" t="s">
        <v>31</v>
      </c>
      <c r="C67" s="27" t="s">
        <v>93</v>
      </c>
      <c r="D67" s="27" t="s">
        <v>101</v>
      </c>
      <c r="E67" s="27">
        <v>240</v>
      </c>
      <c r="F67" s="32">
        <v>221600</v>
      </c>
      <c r="G67" s="3">
        <v>43500</v>
      </c>
      <c r="H67" s="4">
        <f t="shared" si="4"/>
        <v>0.19629963898916966</v>
      </c>
    </row>
    <row r="68" spans="1:8" ht="24.5" thickBot="1">
      <c r="A68" s="27" t="s">
        <v>102</v>
      </c>
      <c r="B68" s="23" t="s">
        <v>31</v>
      </c>
      <c r="C68" s="27" t="s">
        <v>93</v>
      </c>
      <c r="D68" s="27" t="s">
        <v>103</v>
      </c>
      <c r="E68" s="27">
        <v>240</v>
      </c>
      <c r="F68" s="28">
        <v>116400</v>
      </c>
      <c r="G68" s="3"/>
      <c r="H68" s="4">
        <f t="shared" si="4"/>
        <v>0</v>
      </c>
    </row>
    <row r="69" spans="1:8" ht="24.5" thickBot="1">
      <c r="A69" s="27" t="s">
        <v>104</v>
      </c>
      <c r="B69" s="23" t="s">
        <v>31</v>
      </c>
      <c r="C69" s="27" t="s">
        <v>93</v>
      </c>
      <c r="D69" s="27" t="s">
        <v>105</v>
      </c>
      <c r="E69" s="27">
        <v>240</v>
      </c>
      <c r="F69" s="28">
        <v>404528.13</v>
      </c>
      <c r="G69" s="3">
        <v>393908.6</v>
      </c>
      <c r="H69" s="4">
        <f t="shared" si="4"/>
        <v>0.97374835218505074</v>
      </c>
    </row>
    <row r="70" spans="1:8" ht="15" thickBot="1">
      <c r="A70" s="21" t="s">
        <v>106</v>
      </c>
      <c r="B70" s="22" t="s">
        <v>31</v>
      </c>
      <c r="C70" s="22" t="s">
        <v>107</v>
      </c>
      <c r="D70" s="21"/>
      <c r="E70" s="21"/>
      <c r="F70" s="32">
        <f>(F71+F85)</f>
        <v>2547166.87</v>
      </c>
      <c r="G70" s="3">
        <f>(G71+G85)</f>
        <v>1081610.4800000002</v>
      </c>
      <c r="H70" s="4">
        <f t="shared" si="4"/>
        <v>0.42463275285925817</v>
      </c>
    </row>
    <row r="71" spans="1:8" ht="15" thickBot="1">
      <c r="A71" s="21" t="s">
        <v>108</v>
      </c>
      <c r="B71" s="22" t="s">
        <v>31</v>
      </c>
      <c r="C71" s="21" t="s">
        <v>109</v>
      </c>
      <c r="D71" s="21"/>
      <c r="E71" s="21"/>
      <c r="F71" s="28">
        <f>(F72+F78+F82)</f>
        <v>161502.17000000001</v>
      </c>
      <c r="G71" s="3">
        <f>(G83)</f>
        <v>13723.86</v>
      </c>
      <c r="H71" s="4">
        <f t="shared" si="4"/>
        <v>8.4976319513230064E-2</v>
      </c>
    </row>
    <row r="72" spans="1:8" ht="36" thickBot="1">
      <c r="A72" s="27" t="s">
        <v>198</v>
      </c>
      <c r="B72" s="23" t="s">
        <v>31</v>
      </c>
      <c r="C72" s="20" t="s">
        <v>109</v>
      </c>
      <c r="D72" s="20" t="s">
        <v>184</v>
      </c>
      <c r="E72" s="20"/>
      <c r="F72" s="28">
        <f>(F73)</f>
        <v>115099.88</v>
      </c>
      <c r="G72" s="3"/>
      <c r="H72" s="4">
        <f t="shared" si="4"/>
        <v>0</v>
      </c>
    </row>
    <row r="73" spans="1:8" ht="24.5" thickBot="1">
      <c r="A73" s="27" t="s">
        <v>185</v>
      </c>
      <c r="B73" s="23" t="s">
        <v>31</v>
      </c>
      <c r="C73" s="20" t="s">
        <v>109</v>
      </c>
      <c r="D73" s="20" t="s">
        <v>184</v>
      </c>
      <c r="E73" s="20"/>
      <c r="F73" s="28">
        <f>(F74+F76)</f>
        <v>115099.88</v>
      </c>
      <c r="G73" s="3"/>
      <c r="H73" s="4">
        <f t="shared" si="4"/>
        <v>0</v>
      </c>
    </row>
    <row r="74" spans="1:8" ht="24.5" thickBot="1">
      <c r="A74" s="27" t="s">
        <v>205</v>
      </c>
      <c r="B74" s="23" t="s">
        <v>31</v>
      </c>
      <c r="C74" s="20" t="s">
        <v>109</v>
      </c>
      <c r="D74" s="20" t="s">
        <v>206</v>
      </c>
      <c r="E74" s="20">
        <v>200</v>
      </c>
      <c r="F74" s="28">
        <f>(F75)</f>
        <v>54409.88</v>
      </c>
      <c r="G74" s="3"/>
      <c r="H74" s="4">
        <f t="shared" si="4"/>
        <v>0</v>
      </c>
    </row>
    <row r="75" spans="1:8" ht="24.5" thickBot="1">
      <c r="A75" s="27" t="s">
        <v>50</v>
      </c>
      <c r="B75" s="23" t="s">
        <v>31</v>
      </c>
      <c r="C75" s="20" t="s">
        <v>109</v>
      </c>
      <c r="D75" s="20" t="s">
        <v>206</v>
      </c>
      <c r="E75" s="20">
        <v>240</v>
      </c>
      <c r="F75" s="28">
        <v>54409.88</v>
      </c>
      <c r="G75" s="3"/>
      <c r="H75" s="4">
        <f t="shared" si="4"/>
        <v>0</v>
      </c>
    </row>
    <row r="76" spans="1:8" ht="24.5" thickBot="1">
      <c r="A76" s="27" t="s">
        <v>205</v>
      </c>
      <c r="B76" s="23" t="s">
        <v>31</v>
      </c>
      <c r="C76" s="20" t="s">
        <v>109</v>
      </c>
      <c r="D76" s="20" t="s">
        <v>186</v>
      </c>
      <c r="E76" s="20">
        <v>200</v>
      </c>
      <c r="F76" s="28">
        <f>(F77)</f>
        <v>60690</v>
      </c>
      <c r="G76" s="32"/>
      <c r="H76" s="4">
        <f t="shared" si="4"/>
        <v>0</v>
      </c>
    </row>
    <row r="77" spans="1:8" ht="24.5" thickBot="1">
      <c r="A77" s="27" t="s">
        <v>50</v>
      </c>
      <c r="B77" s="23" t="s">
        <v>31</v>
      </c>
      <c r="C77" s="20" t="s">
        <v>109</v>
      </c>
      <c r="D77" s="20" t="s">
        <v>186</v>
      </c>
      <c r="E77" s="20">
        <v>240</v>
      </c>
      <c r="F77" s="28">
        <v>60690</v>
      </c>
      <c r="G77" s="32"/>
      <c r="H77" s="4">
        <f t="shared" si="4"/>
        <v>0</v>
      </c>
    </row>
    <row r="78" spans="1:8" ht="36" thickBot="1">
      <c r="A78" s="27" t="s">
        <v>209</v>
      </c>
      <c r="B78" s="23" t="s">
        <v>31</v>
      </c>
      <c r="C78" s="20" t="s">
        <v>109</v>
      </c>
      <c r="D78" s="20" t="s">
        <v>211</v>
      </c>
      <c r="E78" s="20"/>
      <c r="F78" s="28">
        <f>(F79)</f>
        <v>30000</v>
      </c>
      <c r="G78" s="32"/>
      <c r="H78" s="4">
        <f t="shared" si="4"/>
        <v>0</v>
      </c>
    </row>
    <row r="79" spans="1:8" ht="24.5" thickBot="1">
      <c r="A79" s="27" t="s">
        <v>210</v>
      </c>
      <c r="B79" s="23" t="s">
        <v>31</v>
      </c>
      <c r="C79" s="20" t="s">
        <v>109</v>
      </c>
      <c r="D79" s="20" t="s">
        <v>212</v>
      </c>
      <c r="E79" s="20"/>
      <c r="F79" s="28">
        <f>(F80)</f>
        <v>30000</v>
      </c>
      <c r="G79" s="32"/>
      <c r="H79" s="4">
        <f t="shared" si="4"/>
        <v>0</v>
      </c>
    </row>
    <row r="80" spans="1:8" ht="24.5" thickBot="1">
      <c r="A80" s="27" t="s">
        <v>205</v>
      </c>
      <c r="B80" s="23" t="s">
        <v>31</v>
      </c>
      <c r="C80" s="20" t="s">
        <v>109</v>
      </c>
      <c r="D80" s="20" t="s">
        <v>213</v>
      </c>
      <c r="E80" s="20">
        <v>200</v>
      </c>
      <c r="F80" s="28">
        <f>(F81)</f>
        <v>30000</v>
      </c>
      <c r="G80" s="32"/>
      <c r="H80" s="4">
        <f t="shared" si="4"/>
        <v>0</v>
      </c>
    </row>
    <row r="81" spans="1:8" ht="24.5" thickBot="1">
      <c r="A81" s="27" t="s">
        <v>50</v>
      </c>
      <c r="B81" s="23" t="s">
        <v>31</v>
      </c>
      <c r="C81" s="20" t="s">
        <v>109</v>
      </c>
      <c r="D81" s="20" t="s">
        <v>213</v>
      </c>
      <c r="E81" s="20">
        <v>240</v>
      </c>
      <c r="F81" s="28">
        <v>30000</v>
      </c>
      <c r="G81" s="32"/>
      <c r="H81" s="4">
        <f t="shared" si="4"/>
        <v>0</v>
      </c>
    </row>
    <row r="82" spans="1:8" ht="24.5" thickBot="1">
      <c r="A82" s="27" t="s">
        <v>187</v>
      </c>
      <c r="B82" s="23" t="s">
        <v>31</v>
      </c>
      <c r="C82" s="20" t="s">
        <v>109</v>
      </c>
      <c r="D82" s="20" t="s">
        <v>199</v>
      </c>
      <c r="E82" s="20"/>
      <c r="F82" s="28">
        <f>(F83)</f>
        <v>16402.29</v>
      </c>
      <c r="G82" s="32">
        <f>(G83)</f>
        <v>13723.86</v>
      </c>
      <c r="H82" s="4">
        <f t="shared" si="4"/>
        <v>0.83670389927260158</v>
      </c>
    </row>
    <row r="83" spans="1:8" ht="24.5" thickBot="1">
      <c r="A83" s="27" t="s">
        <v>111</v>
      </c>
      <c r="B83" s="23" t="s">
        <v>31</v>
      </c>
      <c r="C83" s="20" t="s">
        <v>109</v>
      </c>
      <c r="D83" s="20" t="s">
        <v>110</v>
      </c>
      <c r="E83" s="20">
        <v>200</v>
      </c>
      <c r="F83" s="28">
        <f t="shared" ref="F83:G83" si="6">(F84)</f>
        <v>16402.29</v>
      </c>
      <c r="G83" s="32">
        <f t="shared" si="6"/>
        <v>13723.86</v>
      </c>
      <c r="H83" s="4">
        <f t="shared" si="4"/>
        <v>0.83670389927260158</v>
      </c>
    </row>
    <row r="84" spans="1:8" ht="24.5" thickBot="1">
      <c r="A84" s="27" t="s">
        <v>50</v>
      </c>
      <c r="B84" s="23" t="s">
        <v>31</v>
      </c>
      <c r="C84" s="20" t="s">
        <v>109</v>
      </c>
      <c r="D84" s="20" t="s">
        <v>110</v>
      </c>
      <c r="E84" s="20">
        <v>240</v>
      </c>
      <c r="F84" s="28">
        <v>16402.29</v>
      </c>
      <c r="G84" s="32">
        <v>13723.86</v>
      </c>
      <c r="H84" s="4">
        <f t="shared" si="4"/>
        <v>0.83670389927260158</v>
      </c>
    </row>
    <row r="85" spans="1:8" ht="15" thickBot="1">
      <c r="A85" s="27" t="s">
        <v>112</v>
      </c>
      <c r="B85" s="23"/>
      <c r="C85" s="20" t="s">
        <v>114</v>
      </c>
      <c r="D85" s="20"/>
      <c r="E85" s="20"/>
      <c r="F85" s="28">
        <f>(F86+F116)</f>
        <v>2385664.7000000002</v>
      </c>
      <c r="G85" s="32">
        <f>(G86)</f>
        <v>1067886.6200000001</v>
      </c>
      <c r="H85" s="4"/>
    </row>
    <row r="86" spans="1:8" ht="24.5" thickBot="1">
      <c r="A86" s="27" t="s">
        <v>115</v>
      </c>
      <c r="B86" s="23" t="s">
        <v>113</v>
      </c>
      <c r="C86" s="20" t="s">
        <v>114</v>
      </c>
      <c r="D86" s="20" t="s">
        <v>207</v>
      </c>
      <c r="E86" s="20"/>
      <c r="F86" s="32">
        <f>(F87+F95)</f>
        <v>1720667.9</v>
      </c>
      <c r="G86" s="32">
        <f>(G87+G95)</f>
        <v>1067886.6200000001</v>
      </c>
      <c r="H86" s="4">
        <f t="shared" si="4"/>
        <v>0.62062331725953634</v>
      </c>
    </row>
    <row r="87" spans="1:8" ht="24.5" thickBot="1">
      <c r="A87" s="20" t="s">
        <v>116</v>
      </c>
      <c r="B87" s="23" t="s">
        <v>31</v>
      </c>
      <c r="C87" s="20" t="s">
        <v>114</v>
      </c>
      <c r="D87" s="20" t="s">
        <v>117</v>
      </c>
      <c r="E87" s="20"/>
      <c r="F87" s="32">
        <f>(F88)</f>
        <v>551000</v>
      </c>
      <c r="G87" s="32">
        <f>(G88+G91)</f>
        <v>353887.69</v>
      </c>
      <c r="H87" s="4">
        <f t="shared" si="4"/>
        <v>0.64226441016333935</v>
      </c>
    </row>
    <row r="88" spans="1:8" ht="24.5" thickBot="1">
      <c r="A88" s="20" t="s">
        <v>118</v>
      </c>
      <c r="B88" s="23" t="s">
        <v>31</v>
      </c>
      <c r="C88" s="20" t="s">
        <v>114</v>
      </c>
      <c r="D88" s="20" t="s">
        <v>117</v>
      </c>
      <c r="E88" s="20">
        <v>200</v>
      </c>
      <c r="F88" s="28">
        <f>(F89+F92)</f>
        <v>551000</v>
      </c>
      <c r="G88" s="32">
        <f>(G89+G92)</f>
        <v>353463.53</v>
      </c>
      <c r="H88" s="4">
        <f t="shared" si="4"/>
        <v>0.64149460980036299</v>
      </c>
    </row>
    <row r="89" spans="1:8" ht="24.5" thickBot="1">
      <c r="A89" s="20" t="s">
        <v>41</v>
      </c>
      <c r="B89" s="23" t="s">
        <v>31</v>
      </c>
      <c r="C89" s="20" t="s">
        <v>114</v>
      </c>
      <c r="D89" s="20" t="s">
        <v>119</v>
      </c>
      <c r="E89" s="20">
        <v>240</v>
      </c>
      <c r="F89" s="28">
        <f>(F90+F91)</f>
        <v>401000</v>
      </c>
      <c r="G89" s="32">
        <f>(G90)</f>
        <v>230917.53</v>
      </c>
      <c r="H89" s="4">
        <f t="shared" si="4"/>
        <v>0.5758541895261845</v>
      </c>
    </row>
    <row r="90" spans="1:8" ht="24.5" thickBot="1">
      <c r="A90" s="20" t="s">
        <v>50</v>
      </c>
      <c r="B90" s="23" t="s">
        <v>31</v>
      </c>
      <c r="C90" s="20" t="s">
        <v>114</v>
      </c>
      <c r="D90" s="20" t="s">
        <v>119</v>
      </c>
      <c r="E90" s="20">
        <v>240</v>
      </c>
      <c r="F90" s="28">
        <v>400000</v>
      </c>
      <c r="G90" s="32">
        <v>230917.53</v>
      </c>
      <c r="H90" s="4">
        <f t="shared" si="4"/>
        <v>0.57729382500000004</v>
      </c>
    </row>
    <row r="91" spans="1:8" ht="24.5" thickBot="1">
      <c r="A91" s="20" t="s">
        <v>51</v>
      </c>
      <c r="B91" s="23" t="s">
        <v>31</v>
      </c>
      <c r="C91" s="20" t="s">
        <v>114</v>
      </c>
      <c r="D91" s="20" t="s">
        <v>119</v>
      </c>
      <c r="E91" s="20">
        <v>800</v>
      </c>
      <c r="F91" s="28">
        <v>1000</v>
      </c>
      <c r="G91" s="32">
        <v>424.16</v>
      </c>
      <c r="H91" s="4">
        <f t="shared" si="4"/>
        <v>0.42416000000000004</v>
      </c>
    </row>
    <row r="92" spans="1:8" ht="24.5" thickBot="1">
      <c r="A92" s="20" t="s">
        <v>120</v>
      </c>
      <c r="B92" s="23" t="s">
        <v>31</v>
      </c>
      <c r="C92" s="20" t="s">
        <v>114</v>
      </c>
      <c r="D92" s="20" t="s">
        <v>121</v>
      </c>
      <c r="E92" s="20"/>
      <c r="F92" s="28">
        <f>(F93)</f>
        <v>150000</v>
      </c>
      <c r="G92" s="32">
        <f>(G93)</f>
        <v>122546</v>
      </c>
      <c r="H92" s="4">
        <f t="shared" si="4"/>
        <v>0.81697333333333333</v>
      </c>
    </row>
    <row r="93" spans="1:8" ht="24.5" thickBot="1">
      <c r="A93" s="20" t="s">
        <v>41</v>
      </c>
      <c r="B93" s="23" t="s">
        <v>31</v>
      </c>
      <c r="C93" s="20" t="s">
        <v>114</v>
      </c>
      <c r="D93" s="20" t="s">
        <v>121</v>
      </c>
      <c r="E93" s="20">
        <v>200</v>
      </c>
      <c r="F93" s="28">
        <v>150000</v>
      </c>
      <c r="G93" s="32">
        <f>(G94)</f>
        <v>122546</v>
      </c>
      <c r="H93" s="4">
        <f t="shared" si="4"/>
        <v>0.81697333333333333</v>
      </c>
    </row>
    <row r="94" spans="1:8" ht="24.5" thickBot="1">
      <c r="A94" s="20" t="s">
        <v>50</v>
      </c>
      <c r="B94" s="23" t="s">
        <v>31</v>
      </c>
      <c r="C94" s="20" t="s">
        <v>114</v>
      </c>
      <c r="D94" s="20" t="s">
        <v>121</v>
      </c>
      <c r="E94" s="20">
        <v>240</v>
      </c>
      <c r="F94" s="28">
        <v>150000</v>
      </c>
      <c r="G94" s="32">
        <v>122546</v>
      </c>
      <c r="H94" s="4">
        <f t="shared" si="4"/>
        <v>0.81697333333333333</v>
      </c>
    </row>
    <row r="95" spans="1:8" ht="24.5" thickBot="1">
      <c r="A95" s="20" t="s">
        <v>208</v>
      </c>
      <c r="B95" s="23" t="s">
        <v>31</v>
      </c>
      <c r="C95" s="20" t="s">
        <v>114</v>
      </c>
      <c r="D95" s="20" t="s">
        <v>122</v>
      </c>
      <c r="E95" s="20"/>
      <c r="F95" s="32">
        <f>(F96+F98+F101+F104+F107+F110+F113)</f>
        <v>1169667.8999999999</v>
      </c>
      <c r="G95" s="32">
        <f>(G96+G101+G104+G107+G110)</f>
        <v>713998.93</v>
      </c>
      <c r="H95" s="4">
        <f t="shared" si="4"/>
        <v>0.61042876358323594</v>
      </c>
    </row>
    <row r="96" spans="1:8" ht="24.5" thickBot="1">
      <c r="A96" s="20" t="s">
        <v>41</v>
      </c>
      <c r="B96" s="23" t="s">
        <v>31</v>
      </c>
      <c r="C96" s="20" t="s">
        <v>114</v>
      </c>
      <c r="D96" s="20" t="s">
        <v>123</v>
      </c>
      <c r="E96" s="20">
        <v>200</v>
      </c>
      <c r="F96" s="32">
        <f t="shared" ref="F96:G96" si="7">(F97)</f>
        <v>584393.87</v>
      </c>
      <c r="G96" s="32">
        <f t="shared" si="7"/>
        <v>468422.7</v>
      </c>
      <c r="H96" s="4">
        <f t="shared" si="4"/>
        <v>0.8015530689943754</v>
      </c>
    </row>
    <row r="97" spans="1:8" ht="24.5" thickBot="1">
      <c r="A97" s="20" t="s">
        <v>50</v>
      </c>
      <c r="B97" s="23" t="s">
        <v>31</v>
      </c>
      <c r="C97" s="20" t="s">
        <v>114</v>
      </c>
      <c r="D97" s="20" t="s">
        <v>123</v>
      </c>
      <c r="E97" s="20">
        <v>240</v>
      </c>
      <c r="F97" s="32">
        <v>584393.87</v>
      </c>
      <c r="G97" s="32">
        <v>468422.7</v>
      </c>
      <c r="H97" s="4">
        <f t="shared" si="4"/>
        <v>0.8015530689943754</v>
      </c>
    </row>
    <row r="98" spans="1:8" ht="24.5" thickBot="1">
      <c r="A98" s="20" t="s">
        <v>124</v>
      </c>
      <c r="B98" s="23" t="s">
        <v>31</v>
      </c>
      <c r="C98" s="20" t="s">
        <v>114</v>
      </c>
      <c r="D98" s="20" t="s">
        <v>125</v>
      </c>
      <c r="E98" s="20"/>
      <c r="F98" s="32">
        <f>(F99)</f>
        <v>10000</v>
      </c>
      <c r="G98" s="32"/>
      <c r="H98" s="4">
        <f t="shared" si="4"/>
        <v>0</v>
      </c>
    </row>
    <row r="99" spans="1:8" ht="24.5" thickBot="1">
      <c r="A99" s="20" t="s">
        <v>41</v>
      </c>
      <c r="B99" s="23" t="s">
        <v>31</v>
      </c>
      <c r="C99" s="20" t="s">
        <v>114</v>
      </c>
      <c r="D99" s="20" t="s">
        <v>125</v>
      </c>
      <c r="E99" s="20">
        <v>200</v>
      </c>
      <c r="F99" s="28">
        <f>(F100)</f>
        <v>10000</v>
      </c>
      <c r="G99" s="32"/>
      <c r="H99" s="4">
        <f t="shared" si="4"/>
        <v>0</v>
      </c>
    </row>
    <row r="100" spans="1:8" ht="24.5" thickBot="1">
      <c r="A100" s="20" t="s">
        <v>50</v>
      </c>
      <c r="B100" s="23" t="s">
        <v>31</v>
      </c>
      <c r="C100" s="20" t="s">
        <v>114</v>
      </c>
      <c r="D100" s="20" t="s">
        <v>125</v>
      </c>
      <c r="E100" s="20">
        <v>240</v>
      </c>
      <c r="F100" s="28">
        <v>10000</v>
      </c>
      <c r="G100" s="32"/>
      <c r="H100" s="4">
        <f t="shared" si="4"/>
        <v>0</v>
      </c>
    </row>
    <row r="101" spans="1:8" ht="24.5" thickBot="1">
      <c r="A101" s="20" t="s">
        <v>126</v>
      </c>
      <c r="B101" s="23" t="s">
        <v>31</v>
      </c>
      <c r="C101" s="20" t="s">
        <v>114</v>
      </c>
      <c r="D101" s="20" t="s">
        <v>127</v>
      </c>
      <c r="E101" s="20"/>
      <c r="F101" s="28">
        <v>30000</v>
      </c>
      <c r="G101" s="32">
        <f>(G102)</f>
        <v>11725</v>
      </c>
      <c r="H101" s="4">
        <f t="shared" si="4"/>
        <v>0.39083333333333331</v>
      </c>
    </row>
    <row r="102" spans="1:8" ht="24.5" thickBot="1">
      <c r="A102" s="20" t="s">
        <v>50</v>
      </c>
      <c r="B102" s="23" t="s">
        <v>31</v>
      </c>
      <c r="C102" s="20" t="s">
        <v>114</v>
      </c>
      <c r="D102" s="20" t="s">
        <v>127</v>
      </c>
      <c r="E102" s="20">
        <v>200</v>
      </c>
      <c r="F102" s="28">
        <f>(F103)</f>
        <v>30000</v>
      </c>
      <c r="G102" s="32">
        <f>(G103)</f>
        <v>11725</v>
      </c>
      <c r="H102" s="4">
        <f t="shared" si="4"/>
        <v>0.39083333333333331</v>
      </c>
    </row>
    <row r="103" spans="1:8" ht="24.5" thickBot="1">
      <c r="A103" s="20" t="s">
        <v>69</v>
      </c>
      <c r="B103" s="22" t="s">
        <v>31</v>
      </c>
      <c r="C103" s="20" t="s">
        <v>114</v>
      </c>
      <c r="D103" s="20" t="s">
        <v>127</v>
      </c>
      <c r="E103" s="20">
        <v>240</v>
      </c>
      <c r="F103" s="28">
        <v>30000</v>
      </c>
      <c r="G103" s="32">
        <v>11725</v>
      </c>
      <c r="H103" s="4">
        <f t="shared" si="4"/>
        <v>0.39083333333333331</v>
      </c>
    </row>
    <row r="104" spans="1:8" ht="24.5" thickBot="1">
      <c r="A104" s="28" t="s">
        <v>214</v>
      </c>
      <c r="B104" s="23" t="s">
        <v>31</v>
      </c>
      <c r="C104" s="20" t="s">
        <v>114</v>
      </c>
      <c r="D104" s="20" t="s">
        <v>215</v>
      </c>
      <c r="E104" s="20"/>
      <c r="F104" s="28">
        <f>(F105)</f>
        <v>15252</v>
      </c>
      <c r="G104" s="32">
        <f>(G105)</f>
        <v>15252</v>
      </c>
      <c r="H104" s="4">
        <f t="shared" si="4"/>
        <v>1</v>
      </c>
    </row>
    <row r="105" spans="1:8" ht="24.5" thickBot="1">
      <c r="A105" s="20" t="s">
        <v>41</v>
      </c>
      <c r="B105" s="23" t="s">
        <v>31</v>
      </c>
      <c r="C105" s="20" t="s">
        <v>114</v>
      </c>
      <c r="D105" s="20" t="s">
        <v>215</v>
      </c>
      <c r="E105" s="20">
        <v>200</v>
      </c>
      <c r="F105" s="28">
        <f>(F106)</f>
        <v>15252</v>
      </c>
      <c r="G105" s="32">
        <f>(G106)</f>
        <v>15252</v>
      </c>
      <c r="H105" s="4">
        <f t="shared" si="4"/>
        <v>1</v>
      </c>
    </row>
    <row r="106" spans="1:8" ht="24.5" thickBot="1">
      <c r="A106" s="20" t="s">
        <v>50</v>
      </c>
      <c r="B106" s="23" t="s">
        <v>31</v>
      </c>
      <c r="C106" s="20" t="s">
        <v>114</v>
      </c>
      <c r="D106" s="20" t="s">
        <v>215</v>
      </c>
      <c r="E106" s="20">
        <v>240</v>
      </c>
      <c r="F106" s="28">
        <v>15252</v>
      </c>
      <c r="G106" s="32">
        <v>15252</v>
      </c>
      <c r="H106" s="4">
        <f>(G105/F105)</f>
        <v>1</v>
      </c>
    </row>
    <row r="107" spans="1:8" ht="24.5" thickBot="1">
      <c r="A107" s="28" t="s">
        <v>189</v>
      </c>
      <c r="B107" s="23" t="s">
        <v>31</v>
      </c>
      <c r="C107" s="20" t="s">
        <v>114</v>
      </c>
      <c r="D107" s="20" t="s">
        <v>188</v>
      </c>
      <c r="E107" s="20"/>
      <c r="F107" s="28">
        <f>(F108)</f>
        <v>68752.61</v>
      </c>
      <c r="G107" s="32">
        <f>(G108)</f>
        <v>68752.61</v>
      </c>
      <c r="H107" s="4">
        <f t="shared" si="4"/>
        <v>1</v>
      </c>
    </row>
    <row r="108" spans="1:8" ht="24.5" thickBot="1">
      <c r="A108" s="20" t="s">
        <v>41</v>
      </c>
      <c r="B108" s="23" t="s">
        <v>31</v>
      </c>
      <c r="C108" s="20" t="s">
        <v>114</v>
      </c>
      <c r="D108" s="20" t="s">
        <v>188</v>
      </c>
      <c r="E108" s="20">
        <v>200</v>
      </c>
      <c r="F108" s="28">
        <f>(F109)</f>
        <v>68752.61</v>
      </c>
      <c r="G108" s="32">
        <f>(G109)</f>
        <v>68752.61</v>
      </c>
      <c r="H108" s="4">
        <f>(G108/F108)</f>
        <v>1</v>
      </c>
    </row>
    <row r="109" spans="1:8" ht="24.5" thickBot="1">
      <c r="A109" s="20" t="s">
        <v>50</v>
      </c>
      <c r="B109" s="23" t="s">
        <v>31</v>
      </c>
      <c r="C109" s="20" t="s">
        <v>114</v>
      </c>
      <c r="D109" s="20" t="s">
        <v>188</v>
      </c>
      <c r="E109" s="20">
        <v>240</v>
      </c>
      <c r="F109" s="28">
        <v>68752.61</v>
      </c>
      <c r="G109" s="32">
        <v>68752.61</v>
      </c>
      <c r="H109" s="4">
        <f>(G109/F109)</f>
        <v>1</v>
      </c>
    </row>
    <row r="110" spans="1:8" ht="24.5" thickBot="1">
      <c r="A110" s="20" t="s">
        <v>216</v>
      </c>
      <c r="B110" s="23" t="s">
        <v>31</v>
      </c>
      <c r="C110" s="20" t="s">
        <v>114</v>
      </c>
      <c r="D110" s="20" t="s">
        <v>190</v>
      </c>
      <c r="E110" s="20"/>
      <c r="F110" s="28">
        <f>(F111)</f>
        <v>149846.62</v>
      </c>
      <c r="G110" s="32">
        <f>(G111)</f>
        <v>149846.62</v>
      </c>
      <c r="H110" s="4">
        <f t="shared" si="4"/>
        <v>1</v>
      </c>
    </row>
    <row r="111" spans="1:8" ht="24.5" thickBot="1">
      <c r="A111" s="20" t="s">
        <v>41</v>
      </c>
      <c r="B111" s="23" t="s">
        <v>31</v>
      </c>
      <c r="C111" s="20" t="s">
        <v>114</v>
      </c>
      <c r="D111" s="20" t="s">
        <v>190</v>
      </c>
      <c r="E111" s="20">
        <v>200</v>
      </c>
      <c r="F111" s="28">
        <f>(F112)</f>
        <v>149846.62</v>
      </c>
      <c r="G111" s="32">
        <f>(G112)</f>
        <v>149846.62</v>
      </c>
      <c r="H111" s="4">
        <f>(G111/F111)</f>
        <v>1</v>
      </c>
    </row>
    <row r="112" spans="1:8" ht="24.5" thickBot="1">
      <c r="A112" s="20" t="s">
        <v>50</v>
      </c>
      <c r="B112" s="23" t="s">
        <v>31</v>
      </c>
      <c r="C112" s="20" t="s">
        <v>114</v>
      </c>
      <c r="D112" s="20" t="s">
        <v>190</v>
      </c>
      <c r="E112" s="20">
        <v>240</v>
      </c>
      <c r="F112" s="28">
        <v>149846.62</v>
      </c>
      <c r="G112" s="32">
        <v>149846.62</v>
      </c>
      <c r="H112" s="4">
        <f>(G112/F112)</f>
        <v>1</v>
      </c>
    </row>
    <row r="113" spans="1:8" ht="24.5" thickBot="1">
      <c r="A113" s="20" t="s">
        <v>217</v>
      </c>
      <c r="B113" s="23" t="s">
        <v>31</v>
      </c>
      <c r="C113" s="20" t="s">
        <v>114</v>
      </c>
      <c r="D113" s="20" t="s">
        <v>218</v>
      </c>
      <c r="E113" s="20"/>
      <c r="F113" s="28">
        <f>(F114)</f>
        <v>311422.8</v>
      </c>
      <c r="G113" s="32"/>
      <c r="H113" s="4">
        <f t="shared" ref="H113:H115" si="8">(G113/F113)</f>
        <v>0</v>
      </c>
    </row>
    <row r="114" spans="1:8" ht="24.5" thickBot="1">
      <c r="A114" s="20" t="s">
        <v>41</v>
      </c>
      <c r="B114" s="23" t="s">
        <v>31</v>
      </c>
      <c r="C114" s="20" t="s">
        <v>114</v>
      </c>
      <c r="D114" s="20" t="s">
        <v>218</v>
      </c>
      <c r="E114" s="20">
        <v>200</v>
      </c>
      <c r="F114" s="28">
        <f>(F115)</f>
        <v>311422.8</v>
      </c>
      <c r="G114" s="32"/>
      <c r="H114" s="4">
        <f t="shared" si="8"/>
        <v>0</v>
      </c>
    </row>
    <row r="115" spans="1:8" ht="24.5" thickBot="1">
      <c r="A115" s="20" t="s">
        <v>50</v>
      </c>
      <c r="B115" s="23" t="s">
        <v>31</v>
      </c>
      <c r="C115" s="20" t="s">
        <v>114</v>
      </c>
      <c r="D115" s="20" t="s">
        <v>218</v>
      </c>
      <c r="E115" s="20">
        <v>240</v>
      </c>
      <c r="F115" s="28">
        <v>311422.8</v>
      </c>
      <c r="G115" s="32"/>
      <c r="H115" s="4">
        <f t="shared" si="8"/>
        <v>0</v>
      </c>
    </row>
    <row r="116" spans="1:8" ht="47.5" thickBot="1">
      <c r="A116" s="20" t="s">
        <v>191</v>
      </c>
      <c r="B116" s="23" t="s">
        <v>31</v>
      </c>
      <c r="C116" s="20" t="s">
        <v>114</v>
      </c>
      <c r="D116" s="20" t="s">
        <v>60</v>
      </c>
      <c r="E116" s="20"/>
      <c r="F116" s="28">
        <f>(F117)</f>
        <v>664996.80000000005</v>
      </c>
      <c r="G116" s="32"/>
      <c r="H116" s="4">
        <f t="shared" si="4"/>
        <v>0</v>
      </c>
    </row>
    <row r="117" spans="1:8" ht="24.5" thickBot="1">
      <c r="A117" s="20" t="s">
        <v>41</v>
      </c>
      <c r="B117" s="23" t="s">
        <v>31</v>
      </c>
      <c r="C117" s="20" t="s">
        <v>114</v>
      </c>
      <c r="D117" s="20" t="s">
        <v>60</v>
      </c>
      <c r="E117" s="20"/>
      <c r="F117" s="32">
        <f>(F118)</f>
        <v>664996.80000000005</v>
      </c>
      <c r="G117" s="32"/>
      <c r="H117" s="4">
        <f t="shared" ref="H117:H148" si="9">(G117/F117)</f>
        <v>0</v>
      </c>
    </row>
    <row r="118" spans="1:8" ht="24.5" thickBot="1">
      <c r="A118" s="20" t="s">
        <v>50</v>
      </c>
      <c r="B118" s="23" t="s">
        <v>31</v>
      </c>
      <c r="C118" s="20" t="s">
        <v>114</v>
      </c>
      <c r="D118" s="20" t="s">
        <v>192</v>
      </c>
      <c r="E118" s="20">
        <v>200</v>
      </c>
      <c r="F118" s="32">
        <f>(F121+F120+F119)</f>
        <v>664996.80000000005</v>
      </c>
      <c r="G118" s="32"/>
      <c r="H118" s="4">
        <f t="shared" si="9"/>
        <v>0</v>
      </c>
    </row>
    <row r="119" spans="1:8" ht="24.5" thickBot="1">
      <c r="A119" s="20" t="s">
        <v>50</v>
      </c>
      <c r="B119" s="23" t="s">
        <v>31</v>
      </c>
      <c r="C119" s="20" t="s">
        <v>114</v>
      </c>
      <c r="D119" s="20" t="s">
        <v>193</v>
      </c>
      <c r="E119" s="20">
        <v>240</v>
      </c>
      <c r="F119" s="32">
        <v>474266</v>
      </c>
      <c r="G119" s="32"/>
      <c r="H119" s="4">
        <f t="shared" si="9"/>
        <v>0</v>
      </c>
    </row>
    <row r="120" spans="1:8" ht="24.5" thickBot="1">
      <c r="A120" s="20" t="s">
        <v>50</v>
      </c>
      <c r="B120" s="23" t="s">
        <v>31</v>
      </c>
      <c r="C120" s="20" t="s">
        <v>114</v>
      </c>
      <c r="D120" s="20" t="s">
        <v>181</v>
      </c>
      <c r="E120" s="20">
        <v>240</v>
      </c>
      <c r="F120" s="32">
        <v>64000</v>
      </c>
      <c r="G120" s="32"/>
      <c r="H120" s="4">
        <f t="shared" si="9"/>
        <v>0</v>
      </c>
    </row>
    <row r="121" spans="1:8" ht="24.5" thickBot="1">
      <c r="A121" s="20" t="s">
        <v>50</v>
      </c>
      <c r="B121" s="23" t="s">
        <v>31</v>
      </c>
      <c r="C121" s="20" t="s">
        <v>114</v>
      </c>
      <c r="D121" s="20" t="s">
        <v>194</v>
      </c>
      <c r="E121" s="20">
        <v>240</v>
      </c>
      <c r="F121" s="32">
        <v>126730.8</v>
      </c>
      <c r="G121" s="32"/>
      <c r="H121" s="4"/>
    </row>
    <row r="122" spans="1:8" ht="15" thickBot="1">
      <c r="A122" s="21" t="s">
        <v>128</v>
      </c>
      <c r="B122" s="22" t="s">
        <v>31</v>
      </c>
      <c r="C122" s="21" t="s">
        <v>129</v>
      </c>
      <c r="D122" s="21"/>
      <c r="E122" s="21"/>
      <c r="F122" s="40">
        <v>10000</v>
      </c>
      <c r="G122" s="40">
        <f>(G123)</f>
        <v>9350</v>
      </c>
      <c r="H122" s="41">
        <f t="shared" si="9"/>
        <v>0.93500000000000005</v>
      </c>
    </row>
    <row r="123" spans="1:8" ht="15" thickBot="1">
      <c r="A123" s="20" t="s">
        <v>130</v>
      </c>
      <c r="B123" s="23" t="s">
        <v>31</v>
      </c>
      <c r="C123" s="20" t="s">
        <v>129</v>
      </c>
      <c r="D123" s="20"/>
      <c r="E123" s="20"/>
      <c r="F123" s="28">
        <v>10000</v>
      </c>
      <c r="G123" s="32">
        <f>(G124)</f>
        <v>9350</v>
      </c>
      <c r="H123" s="4">
        <f t="shared" si="9"/>
        <v>0.93500000000000005</v>
      </c>
    </row>
    <row r="124" spans="1:8" ht="47.5" thickBot="1">
      <c r="A124" s="20" t="s">
        <v>35</v>
      </c>
      <c r="B124" s="23" t="s">
        <v>31</v>
      </c>
      <c r="C124" s="20" t="s">
        <v>129</v>
      </c>
      <c r="D124" s="20" t="s">
        <v>60</v>
      </c>
      <c r="E124" s="20"/>
      <c r="F124" s="28">
        <v>10000</v>
      </c>
      <c r="G124" s="32">
        <f>(G125)</f>
        <v>9350</v>
      </c>
      <c r="H124" s="4">
        <f t="shared" si="9"/>
        <v>0.93500000000000005</v>
      </c>
    </row>
    <row r="125" spans="1:8" ht="47.5" thickBot="1">
      <c r="A125" s="20" t="s">
        <v>37</v>
      </c>
      <c r="B125" s="23" t="s">
        <v>31</v>
      </c>
      <c r="C125" s="20" t="s">
        <v>129</v>
      </c>
      <c r="D125" s="20" t="s">
        <v>60</v>
      </c>
      <c r="E125" s="20"/>
      <c r="F125" s="28">
        <v>10000</v>
      </c>
      <c r="G125" s="32">
        <f>(G126)</f>
        <v>9350</v>
      </c>
      <c r="H125" s="4">
        <f t="shared" si="9"/>
        <v>0.93500000000000005</v>
      </c>
    </row>
    <row r="126" spans="1:8" ht="24.5" thickBot="1">
      <c r="A126" s="20" t="s">
        <v>41</v>
      </c>
      <c r="B126" s="23" t="s">
        <v>31</v>
      </c>
      <c r="C126" s="20" t="s">
        <v>129</v>
      </c>
      <c r="D126" s="20" t="s">
        <v>131</v>
      </c>
      <c r="E126" s="20"/>
      <c r="F126" s="28">
        <v>10000</v>
      </c>
      <c r="G126" s="32">
        <f>(G127)</f>
        <v>9350</v>
      </c>
      <c r="H126" s="4">
        <f t="shared" si="9"/>
        <v>0.93500000000000005</v>
      </c>
    </row>
    <row r="127" spans="1:8" ht="24.5" thickBot="1">
      <c r="A127" s="20" t="s">
        <v>50</v>
      </c>
      <c r="B127" s="22" t="s">
        <v>31</v>
      </c>
      <c r="C127" s="20" t="s">
        <v>129</v>
      </c>
      <c r="D127" s="20" t="s">
        <v>131</v>
      </c>
      <c r="E127" s="20">
        <v>200</v>
      </c>
      <c r="F127" s="28">
        <v>10000</v>
      </c>
      <c r="G127" s="32">
        <v>9350</v>
      </c>
      <c r="H127" s="4">
        <f t="shared" si="9"/>
        <v>0.93500000000000005</v>
      </c>
    </row>
    <row r="128" spans="1:8" ht="15" thickBot="1">
      <c r="A128" s="21" t="s">
        <v>133</v>
      </c>
      <c r="B128" s="22" t="s">
        <v>31</v>
      </c>
      <c r="C128" s="21" t="s">
        <v>132</v>
      </c>
      <c r="D128" s="21"/>
      <c r="E128" s="21"/>
      <c r="F128" s="31">
        <f>(F129)</f>
        <v>3400000</v>
      </c>
      <c r="G128" s="40">
        <f>(G129)</f>
        <v>1694396.27</v>
      </c>
      <c r="H128" s="41">
        <f t="shared" si="9"/>
        <v>0.49835184411764705</v>
      </c>
    </row>
    <row r="129" spans="1:8" ht="24.5" thickBot="1">
      <c r="A129" s="20" t="s">
        <v>134</v>
      </c>
      <c r="B129" s="23" t="s">
        <v>31</v>
      </c>
      <c r="C129" s="20" t="s">
        <v>132</v>
      </c>
      <c r="D129" s="20"/>
      <c r="E129" s="20"/>
      <c r="F129" s="28">
        <v>3400000</v>
      </c>
      <c r="G129" s="32">
        <f>(G130)</f>
        <v>1694396.27</v>
      </c>
      <c r="H129" s="4">
        <f t="shared" si="9"/>
        <v>0.49835184411764705</v>
      </c>
    </row>
    <row r="130" spans="1:8" ht="24.5" thickBot="1">
      <c r="A130" s="20" t="s">
        <v>136</v>
      </c>
      <c r="B130" s="23" t="s">
        <v>31</v>
      </c>
      <c r="C130" s="20" t="s">
        <v>132</v>
      </c>
      <c r="D130" s="20" t="s">
        <v>135</v>
      </c>
      <c r="E130" s="20"/>
      <c r="F130" s="28">
        <v>3400000</v>
      </c>
      <c r="G130" s="32">
        <f>(G131)</f>
        <v>1694396.27</v>
      </c>
      <c r="H130" s="4">
        <f t="shared" si="9"/>
        <v>0.49835184411764705</v>
      </c>
    </row>
    <row r="131" spans="1:8" ht="36" thickBot="1">
      <c r="A131" s="20" t="s">
        <v>138</v>
      </c>
      <c r="B131" s="23" t="s">
        <v>31</v>
      </c>
      <c r="C131" s="20" t="s">
        <v>132</v>
      </c>
      <c r="D131" s="20" t="s">
        <v>137</v>
      </c>
      <c r="E131" s="20"/>
      <c r="F131" s="28">
        <v>3400000</v>
      </c>
      <c r="G131" s="32">
        <f>(G132)</f>
        <v>1694396.27</v>
      </c>
      <c r="H131" s="4">
        <f t="shared" si="9"/>
        <v>0.49835184411764705</v>
      </c>
    </row>
    <row r="132" spans="1:8" ht="24.5" thickBot="1">
      <c r="A132" s="20" t="s">
        <v>140</v>
      </c>
      <c r="B132" s="23" t="s">
        <v>31</v>
      </c>
      <c r="C132" s="20" t="s">
        <v>132</v>
      </c>
      <c r="D132" s="20" t="s">
        <v>139</v>
      </c>
      <c r="E132" s="20"/>
      <c r="F132" s="28">
        <v>3400000</v>
      </c>
      <c r="G132" s="32">
        <f>(G133)</f>
        <v>1694396.27</v>
      </c>
      <c r="H132" s="4">
        <f t="shared" si="9"/>
        <v>0.49835184411764705</v>
      </c>
    </row>
    <row r="133" spans="1:8" ht="24.5" thickBot="1">
      <c r="A133" s="20" t="s">
        <v>142</v>
      </c>
      <c r="B133" s="23" t="s">
        <v>31</v>
      </c>
      <c r="C133" s="20" t="s">
        <v>132</v>
      </c>
      <c r="D133" s="20" t="s">
        <v>141</v>
      </c>
      <c r="E133" s="20">
        <v>500</v>
      </c>
      <c r="F133" s="28">
        <v>3400000</v>
      </c>
      <c r="G133" s="32">
        <v>1694396.27</v>
      </c>
      <c r="H133" s="4">
        <f t="shared" si="9"/>
        <v>0.49835184411764705</v>
      </c>
    </row>
    <row r="134" spans="1:8" ht="15" thickBot="1">
      <c r="A134" s="21" t="s">
        <v>143</v>
      </c>
      <c r="B134" s="22" t="s">
        <v>31</v>
      </c>
      <c r="C134" s="21" t="s">
        <v>144</v>
      </c>
      <c r="D134" s="21"/>
      <c r="E134" s="21"/>
      <c r="F134" s="31">
        <f>(F135)</f>
        <v>126080</v>
      </c>
      <c r="G134" s="40">
        <f>(G135)</f>
        <v>69233.760000000009</v>
      </c>
      <c r="H134" s="41">
        <f t="shared" si="9"/>
        <v>0.54912563451776653</v>
      </c>
    </row>
    <row r="135" spans="1:8" ht="15" thickBot="1">
      <c r="A135" s="20" t="s">
        <v>145</v>
      </c>
      <c r="B135" s="23" t="s">
        <v>31</v>
      </c>
      <c r="C135" s="20" t="s">
        <v>144</v>
      </c>
      <c r="D135" s="20"/>
      <c r="E135" s="20"/>
      <c r="F135" s="28">
        <f>(F138+F141)</f>
        <v>126080</v>
      </c>
      <c r="G135" s="32">
        <f>(G136)</f>
        <v>69233.760000000009</v>
      </c>
      <c r="H135" s="4">
        <f t="shared" si="9"/>
        <v>0.54912563451776653</v>
      </c>
    </row>
    <row r="136" spans="1:8" ht="24.5" thickBot="1">
      <c r="A136" s="20" t="s">
        <v>146</v>
      </c>
      <c r="B136" s="23" t="s">
        <v>31</v>
      </c>
      <c r="C136" s="20" t="s">
        <v>144</v>
      </c>
      <c r="D136" s="20"/>
      <c r="E136" s="20"/>
      <c r="F136" s="28">
        <v>126080</v>
      </c>
      <c r="G136" s="32">
        <f>(G137)</f>
        <v>69233.760000000009</v>
      </c>
      <c r="H136" s="4">
        <f t="shared" si="9"/>
        <v>0.54912563451776653</v>
      </c>
    </row>
    <row r="137" spans="1:8" ht="24.5" thickBot="1">
      <c r="A137" s="20" t="s">
        <v>148</v>
      </c>
      <c r="B137" s="23" t="s">
        <v>31</v>
      </c>
      <c r="C137" s="20" t="s">
        <v>144</v>
      </c>
      <c r="D137" s="20" t="s">
        <v>147</v>
      </c>
      <c r="E137" s="20"/>
      <c r="F137" s="28">
        <v>126080</v>
      </c>
      <c r="G137" s="32">
        <f>(G138+G141)</f>
        <v>69233.760000000009</v>
      </c>
      <c r="H137" s="4">
        <f t="shared" si="9"/>
        <v>0.54912563451776653</v>
      </c>
    </row>
    <row r="138" spans="1:8" ht="24.5" thickBot="1">
      <c r="A138" s="20" t="s">
        <v>150</v>
      </c>
      <c r="B138" s="23" t="s">
        <v>31</v>
      </c>
      <c r="C138" s="20" t="s">
        <v>144</v>
      </c>
      <c r="D138" s="20" t="s">
        <v>149</v>
      </c>
      <c r="E138" s="20">
        <v>300</v>
      </c>
      <c r="F138" s="28">
        <v>56080</v>
      </c>
      <c r="G138" s="32">
        <f>(G139+G140)</f>
        <v>38885.760000000002</v>
      </c>
      <c r="H138" s="4">
        <f t="shared" si="9"/>
        <v>0.69339800285306707</v>
      </c>
    </row>
    <row r="139" spans="1:8" ht="24.5" thickBot="1">
      <c r="A139" s="20" t="s">
        <v>152</v>
      </c>
      <c r="B139" s="23" t="s">
        <v>31</v>
      </c>
      <c r="C139" s="20" t="s">
        <v>144</v>
      </c>
      <c r="D139" s="20" t="s">
        <v>151</v>
      </c>
      <c r="E139" s="20">
        <v>312</v>
      </c>
      <c r="F139" s="28">
        <v>46080</v>
      </c>
      <c r="G139" s="32">
        <v>34560</v>
      </c>
      <c r="H139" s="4">
        <f t="shared" si="9"/>
        <v>0.75</v>
      </c>
    </row>
    <row r="140" spans="1:8" ht="93.5" thickBot="1">
      <c r="A140" s="29" t="s">
        <v>154</v>
      </c>
      <c r="B140" s="23" t="s">
        <v>31</v>
      </c>
      <c r="C140" s="20" t="s">
        <v>144</v>
      </c>
      <c r="D140" s="20" t="s">
        <v>153</v>
      </c>
      <c r="E140" s="20">
        <v>360</v>
      </c>
      <c r="F140" s="28">
        <v>10000</v>
      </c>
      <c r="G140" s="32">
        <v>4325.76</v>
      </c>
      <c r="H140" s="4">
        <f t="shared" si="9"/>
        <v>0.43257600000000002</v>
      </c>
    </row>
    <row r="141" spans="1:8" ht="24.5" thickBot="1">
      <c r="A141" s="20" t="s">
        <v>140</v>
      </c>
      <c r="B141" s="23" t="s">
        <v>31</v>
      </c>
      <c r="C141" s="20" t="s">
        <v>144</v>
      </c>
      <c r="D141" s="20" t="s">
        <v>155</v>
      </c>
      <c r="E141" s="20"/>
      <c r="F141" s="28">
        <v>70000</v>
      </c>
      <c r="G141" s="32">
        <f>(G142)</f>
        <v>30348</v>
      </c>
      <c r="H141" s="4">
        <f t="shared" si="9"/>
        <v>0.43354285714285712</v>
      </c>
    </row>
    <row r="142" spans="1:8" ht="24.5" thickBot="1">
      <c r="A142" s="20" t="s">
        <v>142</v>
      </c>
      <c r="B142" s="23" t="s">
        <v>31</v>
      </c>
      <c r="C142" s="20" t="s">
        <v>144</v>
      </c>
      <c r="D142" s="20" t="s">
        <v>156</v>
      </c>
      <c r="E142" s="20">
        <v>500</v>
      </c>
      <c r="F142" s="28">
        <v>70000</v>
      </c>
      <c r="G142" s="32">
        <v>30348</v>
      </c>
      <c r="H142" s="4">
        <f t="shared" si="9"/>
        <v>0.43354285714285712</v>
      </c>
    </row>
    <row r="143" spans="1:8" ht="15" thickBot="1">
      <c r="A143" s="21" t="s">
        <v>157</v>
      </c>
      <c r="B143" s="22" t="s">
        <v>31</v>
      </c>
      <c r="C143" s="21">
        <v>11</v>
      </c>
      <c r="D143" s="21"/>
      <c r="E143" s="21"/>
      <c r="F143" s="31">
        <f>(F144)</f>
        <v>1000</v>
      </c>
      <c r="G143" s="40">
        <f>(G144)</f>
        <v>1000</v>
      </c>
      <c r="H143" s="4">
        <f t="shared" si="9"/>
        <v>1</v>
      </c>
    </row>
    <row r="144" spans="1:8" ht="15" thickBot="1">
      <c r="A144" s="20" t="s">
        <v>158</v>
      </c>
      <c r="B144" s="23" t="s">
        <v>31</v>
      </c>
      <c r="C144" s="20">
        <v>11</v>
      </c>
      <c r="D144" s="20"/>
      <c r="E144" s="20"/>
      <c r="F144" s="28">
        <v>1000</v>
      </c>
      <c r="G144" s="32">
        <f>(G145)</f>
        <v>1000</v>
      </c>
      <c r="H144" s="4">
        <f t="shared" si="9"/>
        <v>1</v>
      </c>
    </row>
    <row r="145" spans="1:8" ht="24.5" thickBot="1">
      <c r="A145" s="20" t="s">
        <v>160</v>
      </c>
      <c r="B145" s="23" t="s">
        <v>31</v>
      </c>
      <c r="C145" s="20" t="s">
        <v>159</v>
      </c>
      <c r="D145" s="20"/>
      <c r="E145" s="20"/>
      <c r="F145" s="28">
        <v>1000</v>
      </c>
      <c r="G145" s="32">
        <f>(G146)</f>
        <v>1000</v>
      </c>
      <c r="H145" s="4">
        <f t="shared" si="9"/>
        <v>1</v>
      </c>
    </row>
    <row r="146" spans="1:8" ht="70.5" thickBot="1">
      <c r="A146" s="20" t="s">
        <v>162</v>
      </c>
      <c r="B146" s="23" t="s">
        <v>31</v>
      </c>
      <c r="C146" s="20" t="s">
        <v>159</v>
      </c>
      <c r="D146" s="20" t="s">
        <v>161</v>
      </c>
      <c r="E146" s="20"/>
      <c r="F146" s="28">
        <v>1000</v>
      </c>
      <c r="G146" s="32">
        <f>(G147)</f>
        <v>1000</v>
      </c>
      <c r="H146" s="4">
        <f t="shared" si="9"/>
        <v>1</v>
      </c>
    </row>
    <row r="147" spans="1:8" ht="24.5" thickBot="1">
      <c r="A147" s="20" t="s">
        <v>140</v>
      </c>
      <c r="B147" s="23" t="s">
        <v>31</v>
      </c>
      <c r="C147" s="20" t="s">
        <v>159</v>
      </c>
      <c r="D147" s="20" t="s">
        <v>163</v>
      </c>
      <c r="E147" s="20">
        <v>500</v>
      </c>
      <c r="F147" s="28">
        <v>1000</v>
      </c>
      <c r="G147" s="32">
        <f>(G148)</f>
        <v>1000</v>
      </c>
      <c r="H147" s="4">
        <f t="shared" si="9"/>
        <v>1</v>
      </c>
    </row>
    <row r="148" spans="1:8" ht="24.5" thickBot="1">
      <c r="A148" s="20" t="s">
        <v>142</v>
      </c>
      <c r="B148" s="23" t="s">
        <v>31</v>
      </c>
      <c r="C148" s="20" t="s">
        <v>159</v>
      </c>
      <c r="D148" s="20" t="s">
        <v>163</v>
      </c>
      <c r="E148" s="20">
        <v>540</v>
      </c>
      <c r="F148" s="28">
        <v>1000</v>
      </c>
      <c r="G148" s="32">
        <v>1000</v>
      </c>
      <c r="H148" s="4">
        <f t="shared" si="9"/>
        <v>1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2020-10-15T06:18:42Z</dcterms:modified>
</cp:coreProperties>
</file>