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510" windowWidth="20730" windowHeight="8940"/>
  </bookViews>
  <sheets>
    <sheet name="Доходы" sheetId="2" r:id="rId1"/>
    <sheet name="Доходы (2)" sheetId="3" r:id="rId2"/>
  </sheets>
  <calcPr calcId="125725"/>
</workbook>
</file>

<file path=xl/calcChain.xml><?xml version="1.0" encoding="utf-8"?>
<calcChain xmlns="http://schemas.openxmlformats.org/spreadsheetml/2006/main">
  <c r="F27" i="2"/>
  <c r="E25"/>
  <c r="F25" s="1"/>
  <c r="D25"/>
  <c r="F35"/>
  <c r="E21"/>
  <c r="F36" i="3"/>
  <c r="F35"/>
  <c r="F34"/>
  <c r="F33"/>
  <c r="F32"/>
  <c r="D31"/>
  <c r="D24" s="1"/>
  <c r="D12" s="1"/>
  <c r="E30"/>
  <c r="F30" s="1"/>
  <c r="D30"/>
  <c r="F29"/>
  <c r="F28"/>
  <c r="F27"/>
  <c r="D26"/>
  <c r="F25"/>
  <c r="E24"/>
  <c r="E12" s="1"/>
  <c r="F12" s="1"/>
  <c r="F22"/>
  <c r="F21"/>
  <c r="E21"/>
  <c r="D21"/>
  <c r="F20"/>
  <c r="F19"/>
  <c r="F18"/>
  <c r="F17"/>
  <c r="F16"/>
  <c r="F15"/>
  <c r="E15"/>
  <c r="D15"/>
  <c r="F13"/>
  <c r="D13"/>
  <c r="F36" i="2"/>
  <c r="F31"/>
  <c r="F32"/>
  <c r="F37"/>
  <c r="F18"/>
  <c r="D15"/>
  <c r="E15"/>
  <c r="F39"/>
  <c r="F38"/>
  <c r="D21"/>
  <c r="F16"/>
  <c r="F17"/>
  <c r="F19"/>
  <c r="F20"/>
  <c r="F22"/>
  <c r="F26"/>
  <c r="F33"/>
  <c r="D13" l="1"/>
  <c r="D12" s="1"/>
  <c r="E13"/>
  <c r="E12" s="1"/>
  <c r="F24" i="3"/>
  <c r="F31"/>
  <c r="E26"/>
  <c r="F26" s="1"/>
  <c r="F34" i="2"/>
  <c r="F30"/>
  <c r="F15"/>
  <c r="F21"/>
  <c r="F13" l="1"/>
  <c r="F24"/>
</calcChain>
</file>

<file path=xl/sharedStrings.xml><?xml version="1.0" encoding="utf-8"?>
<sst xmlns="http://schemas.openxmlformats.org/spreadsheetml/2006/main" count="185" uniqueCount="75">
  <si>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</si>
  <si>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</si>
  <si>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</si>
  <si>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</si>
  <si>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</si>
  <si>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</si>
  <si>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</si>
  <si>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</si>
  <si>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</si>
  <si>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</si>
  <si>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</si>
  <si>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</si>
  <si>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</si>
  <si>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 xml:space="preserve">  НАЛОГОВЫЕ И НЕНАЛОГОВЫЕ ДОХОДЫ</t>
  </si>
  <si>
    <t>000 1 00 00000 00 0000 000</t>
  </si>
  <si>
    <t xml:space="preserve">  НАЛОГИ НА ПРИБЫЛЬ, ДОХОДЫ</t>
  </si>
  <si>
    <t>000 1 01 00000 00 0000 000</t>
  </si>
  <si>
    <t xml:space="preserve">  Налог на доходы физических лиц</t>
  </si>
  <si>
    <t>000 1 01 02000 01 0000 110</t>
  </si>
  <si>
    <t xml:space="preserve">  НАЛОГИ НА СОВОКУПНЫЙ ДОХОД</t>
  </si>
  <si>
    <t>000 1 05 00000 00 0000 000</t>
  </si>
  <si>
    <t xml:space="preserve">  НАЛОГИ НА ИМУЩЕСТВО</t>
  </si>
  <si>
    <t>000 1 06 00000 00 0000 000</t>
  </si>
  <si>
    <t xml:space="preserve">  Налог на имущество физических лиц</t>
  </si>
  <si>
    <t>000 1 06 01000 00 0000 110</t>
  </si>
  <si>
    <t xml:space="preserve">  Земельный налог</t>
  </si>
  <si>
    <t>000 1 06 06000 00 0000 110</t>
  </si>
  <si>
    <t xml:space="preserve">  ДОХОДЫ ОТ ИСПОЛЬЗОВАНИЯ ИМУЩЕСТВА, НАХОДЯЩЕГОСЯ В ГОСУДАРСТВЕННОЙ И МУНИЦИПАЛЬНОЙ СОБСТВЕННОСТИ</t>
  </si>
  <si>
    <t>000 1 11 00000 00 0000 000</t>
  </si>
  <si>
    <t xml:space="preserve">  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</si>
  <si>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  БЕЗВОЗМЕЗДНЫЕ ПОСТУПЛЕНИЯ ОТ ДРУГИХ БЮДЖЕТОВ БЮДЖЕТНОЙ СИСТЕМЫ РОССИЙСКОЙ ФЕДЕРАЦИИ</t>
  </si>
  <si>
    <t>000 2 02 00000 00 0000 000</t>
  </si>
  <si>
    <t xml:space="preserve">  Дотации бюджетам сельских поселений на выравнивание бюджетной обеспеченности</t>
  </si>
  <si>
    <t>000 2 02 15001 10 0315 151</t>
  </si>
  <si>
    <t xml:space="preserve">  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</si>
  <si>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000 2 02 35118 10 0000 151</t>
  </si>
  <si>
    <t>000 2 02 40014 10 0402 151</t>
  </si>
  <si>
    <t xml:space="preserve">  Межбюджетные трансферты, передаваемые бюджетам сельских поселений из бюджетов МР на осуществление части полномочий по решению вопросов местного значения в соответствии с заключенными соглашениями (в рамках МП «Охрана окружающей среды в Людиновском районе»)</t>
  </si>
  <si>
    <t>000 2 02 40014 10 0403 151</t>
  </si>
  <si>
    <t xml:space="preserve">  Межбюджетные трансферты, передаваемые бюджетам сельских поселений из бюджетов МР на осуществление части полномочий по решению вопросов местного значения в соответствии с заключенными соглашениями (в рамках МП «Развитие дорожного хозяйства в Людиновском районе»)</t>
  </si>
  <si>
    <t>000 2 02 40014 10 0404 151</t>
  </si>
  <si>
    <t>Приложение №1</t>
  </si>
  <si>
    <t>к Постановлению  администрации</t>
  </si>
  <si>
    <t>СП "Деревня Заболотье"</t>
  </si>
  <si>
    <t>% исполнения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</si>
  <si>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</si>
  <si>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000 1 111 05035100000120</t>
  </si>
  <si>
    <t>0001 11 105025100000120</t>
  </si>
  <si>
    <t>Прочие межбюджетные трансферты, передаваемые бюджетам  сельских   поселений из бюджетов МР на реализацию проектов развития общественной инфраструктуры  муниципальных образований Людиновского района, основанных на местных</t>
  </si>
  <si>
    <t>000 2 02 49999 10 0406 150</t>
  </si>
  <si>
    <t>Прочие безвозмездные поступления в бюджеты сельских поселений</t>
  </si>
  <si>
    <t>000 2 07 05030 10 9000 150</t>
  </si>
  <si>
    <t>Субсидии бюджетам бюджетной системы Российской Федерации (межбюджетные субсидии)</t>
  </si>
  <si>
    <t>Субсидии бюджетам на обеспечение комплексного развития сельских территорий</t>
  </si>
  <si>
    <t>0002 02 20000 00 0000 150</t>
  </si>
  <si>
    <t>000 2 02 25576 00 0000 150</t>
  </si>
  <si>
    <t>прочие субсидии</t>
  </si>
  <si>
    <t>000 2 02 29999 00 0000 150</t>
  </si>
  <si>
    <t>000 2 40000 00 0000 150</t>
  </si>
  <si>
    <t>Межбюджетные трансферты, передаваемые бюджетам сельских поселений из бюджетов МР на осуществление части полномочий по решению вопросов местного значения в соответствии с заключенными соглашениями (в рамках МП «Обеспечение доступным и комфортным жильем и коммунальными услугами население Людиновского района»)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</si>
  <si>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</si>
  <si>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0002 02 40014 00 0000 150</t>
  </si>
  <si>
    <t>Исполнение доходов бюджета сельского поселения «Деревня Заболотье» за 1 полугодие 2020года.</t>
  </si>
  <si>
    <t>Иные межбюджетные трансферты</t>
  </si>
  <si>
    <t>от 22 июля 2020 года №32</t>
  </si>
  <si>
    <t>Исполнение доходов бюджета сельского поселения «Деревня Заболотье» за 9 месяцев 2020года.</t>
  </si>
  <si>
    <t xml:space="preserve">  Прочие дотации</t>
  </si>
  <si>
    <t>Прочие дотации бюджетам сельских поселений</t>
  </si>
  <si>
    <t xml:space="preserve">  Прочие дотации бюджетам сельских поселений на поощрение муниципальных образований Калужской области - победителей регионального этапа конкурса</t>
  </si>
  <si>
    <t>000 2 02 19999 00 0000 150</t>
  </si>
  <si>
    <t>000 2 02 19999 10 0000 150</t>
  </si>
  <si>
    <t>000 2 02 19999 10 0441 150</t>
  </si>
  <si>
    <t xml:space="preserve"> Дотации бюджетам бюджетной системы Российской Федерации</t>
  </si>
  <si>
    <t>000 2 02 10000 00 0000 150</t>
  </si>
  <si>
    <t>от 21 октября 2020 года №51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</si>
</sst>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#,##0.00_ ;\-#,##0.00"/>
  </numFmts>
  <fonts count="23">
    <font>
      <sz val="11"/>
      <name val="Calibri"/>
      <family val="2"/>
      <scheme val="minor"/>
    </font>
    <font>
      <sz val="10"/>
      <color rgb="FF000000"/>
      <name val="Arial Cyr"/>
    </font>
    <font>
      <b/>
      <sz val="11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9"/>
      <color rgb="FF000000"/>
      <name val="Arial Cyr"/>
    </font>
    <font>
      <sz val="8"/>
      <color rgb="FF000000"/>
      <name val="Arial"/>
      <family val="2"/>
      <charset val="204"/>
    </font>
    <font>
      <sz val="6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1"/>
      <name val="Cambria"/>
      <family val="1"/>
      <charset val="204"/>
      <scheme val="major"/>
    </font>
    <font>
      <sz val="10"/>
      <color rgb="FF000000"/>
      <name val="Cambria"/>
      <family val="1"/>
      <charset val="204"/>
      <scheme val="major"/>
    </font>
    <font>
      <sz val="12"/>
      <color rgb="FF000000"/>
      <name val="Cambria"/>
      <family val="1"/>
      <charset val="204"/>
      <scheme val="major"/>
    </font>
    <font>
      <b/>
      <sz val="11"/>
      <color rgb="FF000000"/>
      <name val="Cambria"/>
      <family val="1"/>
      <charset val="204"/>
      <scheme val="major"/>
    </font>
    <font>
      <sz val="11"/>
      <color rgb="FF000000"/>
      <name val="Cambria"/>
      <family val="1"/>
      <charset val="204"/>
      <scheme val="major"/>
    </font>
    <font>
      <b/>
      <sz val="10"/>
      <color rgb="FF000000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25">
    <xf numFmtId="0" fontId="0" fillId="0" borderId="0"/>
    <xf numFmtId="0" fontId="1" fillId="0" borderId="1"/>
    <xf numFmtId="0" fontId="2" fillId="0" borderId="1">
      <alignment horizontal="center"/>
    </xf>
    <xf numFmtId="0" fontId="3" fillId="0" borderId="2">
      <alignment horizontal="center"/>
    </xf>
    <xf numFmtId="0" fontId="4" fillId="0" borderId="1">
      <alignment horizontal="right"/>
    </xf>
    <xf numFmtId="0" fontId="2" fillId="0" borderId="1"/>
    <xf numFmtId="0" fontId="5" fillId="0" borderId="1"/>
    <xf numFmtId="0" fontId="5" fillId="0" borderId="3"/>
    <xf numFmtId="0" fontId="3" fillId="0" borderId="4">
      <alignment horizontal="center"/>
    </xf>
    <xf numFmtId="0" fontId="4" fillId="0" borderId="5">
      <alignment horizontal="right"/>
    </xf>
    <xf numFmtId="0" fontId="3" fillId="0" borderId="1"/>
    <xf numFmtId="0" fontId="3" fillId="0" borderId="6">
      <alignment horizontal="right"/>
    </xf>
    <xf numFmtId="49" fontId="3" fillId="0" borderId="7">
      <alignment horizontal="center"/>
    </xf>
    <xf numFmtId="0" fontId="4" fillId="0" borderId="8">
      <alignment horizontal="right"/>
    </xf>
    <xf numFmtId="0" fontId="6" fillId="0" borderId="1"/>
    <xf numFmtId="164" fontId="3" fillId="0" borderId="9">
      <alignment horizontal="center"/>
    </xf>
    <xf numFmtId="0" fontId="3" fillId="0" borderId="1">
      <alignment horizontal="left"/>
    </xf>
    <xf numFmtId="49" fontId="3" fillId="0" borderId="1"/>
    <xf numFmtId="49" fontId="3" fillId="0" borderId="6">
      <alignment horizontal="right" vertical="center"/>
    </xf>
    <xf numFmtId="49" fontId="3" fillId="0" borderId="9">
      <alignment horizontal="center" vertical="center"/>
    </xf>
    <xf numFmtId="0" fontId="3" fillId="0" borderId="2">
      <alignment horizontal="left" wrapText="1"/>
    </xf>
    <xf numFmtId="49" fontId="3" fillId="0" borderId="9">
      <alignment horizontal="center"/>
    </xf>
    <xf numFmtId="0" fontId="3" fillId="0" borderId="10">
      <alignment horizontal="left" wrapText="1"/>
    </xf>
    <xf numFmtId="49" fontId="3" fillId="0" borderId="6">
      <alignment horizontal="right"/>
    </xf>
    <xf numFmtId="0" fontId="3" fillId="0" borderId="11">
      <alignment horizontal="left"/>
    </xf>
    <xf numFmtId="49" fontId="3" fillId="0" borderId="11"/>
    <xf numFmtId="49" fontId="3" fillId="0" borderId="6"/>
    <xf numFmtId="49" fontId="3" fillId="0" borderId="12">
      <alignment horizontal="center"/>
    </xf>
    <xf numFmtId="0" fontId="2" fillId="0" borderId="2">
      <alignment horizontal="center"/>
    </xf>
    <xf numFmtId="0" fontId="3" fillId="0" borderId="13">
      <alignment horizontal="center" vertical="top" wrapText="1"/>
    </xf>
    <xf numFmtId="49" fontId="3" fillId="0" borderId="13">
      <alignment horizontal="center" vertical="top" wrapText="1"/>
    </xf>
    <xf numFmtId="0" fontId="1" fillId="0" borderId="14"/>
    <xf numFmtId="0" fontId="1" fillId="0" borderId="5"/>
    <xf numFmtId="0" fontId="3" fillId="0" borderId="13">
      <alignment horizontal="center" vertical="center"/>
    </xf>
    <xf numFmtId="0" fontId="3" fillId="0" borderId="4">
      <alignment horizontal="center" vertical="center"/>
    </xf>
    <xf numFmtId="49" fontId="3" fillId="0" borderId="4">
      <alignment horizontal="center" vertical="center"/>
    </xf>
    <xf numFmtId="0" fontId="3" fillId="0" borderId="15">
      <alignment horizontal="left" wrapText="1"/>
    </xf>
    <xf numFmtId="49" fontId="3" fillId="0" borderId="16">
      <alignment horizontal="center" wrapText="1"/>
    </xf>
    <xf numFmtId="49" fontId="3" fillId="0" borderId="17">
      <alignment horizontal="center"/>
    </xf>
    <xf numFmtId="4" fontId="3" fillId="0" borderId="17">
      <alignment horizontal="right" shrinkToFit="1"/>
    </xf>
    <xf numFmtId="0" fontId="3" fillId="0" borderId="18">
      <alignment horizontal="left" wrapText="1"/>
    </xf>
    <xf numFmtId="49" fontId="3" fillId="0" borderId="19">
      <alignment horizontal="center" shrinkToFit="1"/>
    </xf>
    <xf numFmtId="49" fontId="3" fillId="0" borderId="20">
      <alignment horizontal="center"/>
    </xf>
    <xf numFmtId="4" fontId="3" fillId="0" borderId="20">
      <alignment horizontal="right" shrinkToFit="1"/>
    </xf>
    <xf numFmtId="0" fontId="3" fillId="0" borderId="21">
      <alignment horizontal="left" wrapText="1" indent="2"/>
    </xf>
    <xf numFmtId="49" fontId="3" fillId="0" borderId="22">
      <alignment horizontal="center" shrinkToFit="1"/>
    </xf>
    <xf numFmtId="49" fontId="3" fillId="0" borderId="23">
      <alignment horizontal="center"/>
    </xf>
    <xf numFmtId="4" fontId="3" fillId="0" borderId="23">
      <alignment horizontal="right" shrinkToFit="1"/>
    </xf>
    <xf numFmtId="49" fontId="3" fillId="0" borderId="1">
      <alignment horizontal="right"/>
    </xf>
    <xf numFmtId="0" fontId="2" fillId="0" borderId="5">
      <alignment horizontal="center"/>
    </xf>
    <xf numFmtId="0" fontId="3" fillId="0" borderId="4">
      <alignment horizontal="center" vertical="center" shrinkToFit="1"/>
    </xf>
    <xf numFmtId="49" fontId="3" fillId="0" borderId="4">
      <alignment horizontal="center" vertical="center" shrinkToFit="1"/>
    </xf>
    <xf numFmtId="49" fontId="1" fillId="0" borderId="5"/>
    <xf numFmtId="0" fontId="3" fillId="0" borderId="16">
      <alignment horizontal="center" shrinkToFit="1"/>
    </xf>
    <xf numFmtId="4" fontId="3" fillId="0" borderId="24">
      <alignment horizontal="right" shrinkToFit="1"/>
    </xf>
    <xf numFmtId="49" fontId="1" fillId="0" borderId="8"/>
    <xf numFmtId="0" fontId="3" fillId="0" borderId="19">
      <alignment horizontal="center" shrinkToFit="1"/>
    </xf>
    <xf numFmtId="165" fontId="3" fillId="0" borderId="20">
      <alignment horizontal="right" shrinkToFit="1"/>
    </xf>
    <xf numFmtId="165" fontId="3" fillId="0" borderId="25">
      <alignment horizontal="right" shrinkToFit="1"/>
    </xf>
    <xf numFmtId="0" fontId="3" fillId="0" borderId="26">
      <alignment horizontal="left" wrapText="1"/>
    </xf>
    <xf numFmtId="49" fontId="3" fillId="0" borderId="22">
      <alignment horizontal="center" wrapText="1"/>
    </xf>
    <xf numFmtId="49" fontId="3" fillId="0" borderId="23">
      <alignment horizontal="center" wrapText="1"/>
    </xf>
    <xf numFmtId="4" fontId="3" fillId="0" borderId="23">
      <alignment horizontal="right" wrapText="1"/>
    </xf>
    <xf numFmtId="4" fontId="3" fillId="0" borderId="21">
      <alignment horizontal="right" wrapText="1"/>
    </xf>
    <xf numFmtId="0" fontId="1" fillId="0" borderId="8">
      <alignment wrapText="1"/>
    </xf>
    <xf numFmtId="0" fontId="3" fillId="0" borderId="27">
      <alignment horizontal="left" wrapText="1"/>
    </xf>
    <xf numFmtId="49" fontId="3" fillId="0" borderId="28">
      <alignment horizontal="center" shrinkToFit="1"/>
    </xf>
    <xf numFmtId="49" fontId="3" fillId="0" borderId="29">
      <alignment horizontal="center"/>
    </xf>
    <xf numFmtId="4" fontId="3" fillId="0" borderId="29">
      <alignment horizontal="right" shrinkToFit="1"/>
    </xf>
    <xf numFmtId="49" fontId="3" fillId="0" borderId="30">
      <alignment horizontal="center"/>
    </xf>
    <xf numFmtId="0" fontId="1" fillId="0" borderId="8"/>
    <xf numFmtId="0" fontId="6" fillId="0" borderId="11"/>
    <xf numFmtId="0" fontId="6" fillId="0" borderId="31"/>
    <xf numFmtId="0" fontId="3" fillId="0" borderId="1">
      <alignment wrapText="1"/>
    </xf>
    <xf numFmtId="49" fontId="3" fillId="0" borderId="1">
      <alignment wrapText="1"/>
    </xf>
    <xf numFmtId="49" fontId="3" fillId="0" borderId="1">
      <alignment horizontal="center"/>
    </xf>
    <xf numFmtId="49" fontId="7" fillId="0" borderId="1"/>
    <xf numFmtId="0" fontId="3" fillId="0" borderId="2">
      <alignment horizontal="left"/>
    </xf>
    <xf numFmtId="49" fontId="3" fillId="0" borderId="2">
      <alignment horizontal="left"/>
    </xf>
    <xf numFmtId="0" fontId="3" fillId="0" borderId="2">
      <alignment horizontal="center" shrinkToFit="1"/>
    </xf>
    <xf numFmtId="49" fontId="3" fillId="0" borderId="2">
      <alignment horizontal="center" vertical="center" shrinkToFit="1"/>
    </xf>
    <xf numFmtId="49" fontId="1" fillId="0" borderId="2">
      <alignment shrinkToFit="1"/>
    </xf>
    <xf numFmtId="49" fontId="3" fillId="0" borderId="2">
      <alignment horizontal="right"/>
    </xf>
    <xf numFmtId="0" fontId="3" fillId="0" borderId="16">
      <alignment horizontal="center" vertical="center" shrinkToFit="1"/>
    </xf>
    <xf numFmtId="49" fontId="3" fillId="0" borderId="17">
      <alignment horizontal="center" vertical="center"/>
    </xf>
    <xf numFmtId="0" fontId="3" fillId="0" borderId="15">
      <alignment horizontal="left" wrapText="1" indent="2"/>
    </xf>
    <xf numFmtId="0" fontId="3" fillId="0" borderId="32">
      <alignment horizontal="center" vertical="center" shrinkToFit="1"/>
    </xf>
    <xf numFmtId="49" fontId="3" fillId="0" borderId="13">
      <alignment horizontal="center" vertical="center"/>
    </xf>
    <xf numFmtId="165" fontId="3" fillId="0" borderId="13">
      <alignment horizontal="right" vertical="center" shrinkToFit="1"/>
    </xf>
    <xf numFmtId="165" fontId="3" fillId="0" borderId="27">
      <alignment horizontal="right" vertical="center" shrinkToFit="1"/>
    </xf>
    <xf numFmtId="0" fontId="3" fillId="0" borderId="33">
      <alignment horizontal="left" wrapText="1"/>
    </xf>
    <xf numFmtId="4" fontId="3" fillId="0" borderId="13">
      <alignment horizontal="right" shrinkToFit="1"/>
    </xf>
    <xf numFmtId="4" fontId="3" fillId="0" borderId="27">
      <alignment horizontal="right" shrinkToFit="1"/>
    </xf>
    <xf numFmtId="0" fontId="3" fillId="0" borderId="18">
      <alignment horizontal="left" wrapText="1" indent="2"/>
    </xf>
    <xf numFmtId="0" fontId="8" fillId="0" borderId="27">
      <alignment wrapText="1"/>
    </xf>
    <xf numFmtId="0" fontId="8" fillId="0" borderId="27"/>
    <xf numFmtId="49" fontId="3" fillId="0" borderId="27">
      <alignment horizontal="center" shrinkToFit="1"/>
    </xf>
    <xf numFmtId="49" fontId="3" fillId="0" borderId="13">
      <alignment horizontal="center" vertical="center" shrinkToFit="1"/>
    </xf>
    <xf numFmtId="0" fontId="1" fillId="0" borderId="11">
      <alignment horizontal="left"/>
    </xf>
    <xf numFmtId="0" fontId="1" fillId="0" borderId="31">
      <alignment horizontal="left"/>
    </xf>
    <xf numFmtId="0" fontId="3" fillId="0" borderId="31"/>
    <xf numFmtId="49" fontId="1" fillId="0" borderId="31"/>
    <xf numFmtId="0" fontId="3" fillId="0" borderId="2">
      <alignment horizontal="center" wrapText="1"/>
    </xf>
    <xf numFmtId="49" fontId="3" fillId="0" borderId="1">
      <alignment horizontal="left"/>
    </xf>
    <xf numFmtId="49" fontId="1" fillId="0" borderId="1"/>
    <xf numFmtId="0" fontId="9" fillId="0" borderId="1">
      <alignment horizontal="center"/>
    </xf>
    <xf numFmtId="0" fontId="9" fillId="0" borderId="11">
      <alignment horizontal="center"/>
    </xf>
    <xf numFmtId="0" fontId="9" fillId="0" borderId="1"/>
    <xf numFmtId="49" fontId="9" fillId="0" borderId="1"/>
    <xf numFmtId="0" fontId="1" fillId="0" borderId="1">
      <alignment horizontal="left"/>
    </xf>
    <xf numFmtId="0" fontId="1" fillId="0" borderId="1">
      <alignment horizontal="center"/>
    </xf>
    <xf numFmtId="0" fontId="7" fillId="0" borderId="1">
      <alignment horizontal="left"/>
    </xf>
    <xf numFmtId="0" fontId="3" fillId="0" borderId="1">
      <alignment horizontal="center"/>
    </xf>
    <xf numFmtId="0" fontId="1" fillId="0" borderId="2"/>
    <xf numFmtId="0" fontId="1" fillId="0" borderId="13">
      <alignment horizontal="left" wrapText="1"/>
    </xf>
    <xf numFmtId="0" fontId="1" fillId="0" borderId="11"/>
    <xf numFmtId="0" fontId="12" fillId="0" borderId="0"/>
    <xf numFmtId="0" fontId="12" fillId="0" borderId="0"/>
    <xf numFmtId="0" fontId="12" fillId="0" borderId="0"/>
    <xf numFmtId="0" fontId="10" fillId="0" borderId="1"/>
    <xf numFmtId="0" fontId="10" fillId="0" borderId="1"/>
    <xf numFmtId="0" fontId="11" fillId="2" borderId="1"/>
    <xf numFmtId="0" fontId="10" fillId="0" borderId="1"/>
    <xf numFmtId="0" fontId="11" fillId="0" borderId="1"/>
    <xf numFmtId="0" fontId="1" fillId="0" borderId="13">
      <alignment horizontal="left"/>
    </xf>
  </cellStyleXfs>
  <cellXfs count="80">
    <xf numFmtId="0" fontId="0" fillId="0" borderId="0" xfId="0"/>
    <xf numFmtId="0" fontId="13" fillId="0" borderId="0" xfId="0" applyFont="1" applyProtection="1">
      <protection locked="0"/>
    </xf>
    <xf numFmtId="0" fontId="14" fillId="0" borderId="1" xfId="1" applyNumberFormat="1" applyFont="1" applyProtection="1"/>
    <xf numFmtId="0" fontId="15" fillId="0" borderId="1" xfId="4" applyNumberFormat="1" applyFont="1" applyProtection="1">
      <alignment horizontal="right"/>
    </xf>
    <xf numFmtId="0" fontId="16" fillId="0" borderId="2" xfId="28" applyNumberFormat="1" applyFont="1" applyProtection="1">
      <alignment horizontal="center"/>
    </xf>
    <xf numFmtId="0" fontId="14" fillId="0" borderId="5" xfId="32" applyNumberFormat="1" applyFont="1" applyProtection="1"/>
    <xf numFmtId="0" fontId="17" fillId="0" borderId="1" xfId="14" applyNumberFormat="1" applyFont="1" applyProtection="1"/>
    <xf numFmtId="0" fontId="18" fillId="0" borderId="14" xfId="31" applyNumberFormat="1" applyFont="1" applyAlignment="1" applyProtection="1">
      <alignment vertical="center"/>
    </xf>
    <xf numFmtId="0" fontId="19" fillId="0" borderId="0" xfId="0" applyFont="1" applyAlignment="1" applyProtection="1">
      <alignment vertical="center"/>
      <protection locked="0"/>
    </xf>
    <xf numFmtId="0" fontId="18" fillId="0" borderId="5" xfId="32" applyNumberFormat="1" applyFont="1" applyAlignment="1" applyProtection="1">
      <alignment vertical="center"/>
    </xf>
    <xf numFmtId="0" fontId="14" fillId="0" borderId="1" xfId="32" applyNumberFormat="1" applyFont="1" applyBorder="1" applyProtection="1"/>
    <xf numFmtId="4" fontId="13" fillId="0" borderId="0" xfId="0" applyNumberFormat="1" applyFont="1" applyProtection="1">
      <protection locked="0"/>
    </xf>
    <xf numFmtId="0" fontId="14" fillId="5" borderId="1" xfId="32" applyNumberFormat="1" applyFont="1" applyFill="1" applyBorder="1" applyProtection="1"/>
    <xf numFmtId="0" fontId="13" fillId="5" borderId="0" xfId="0" applyFont="1" applyFill="1" applyProtection="1">
      <protection locked="0"/>
    </xf>
    <xf numFmtId="0" fontId="14" fillId="3" borderId="1" xfId="32" applyNumberFormat="1" applyFont="1" applyFill="1" applyBorder="1" applyProtection="1"/>
    <xf numFmtId="0" fontId="13" fillId="3" borderId="0" xfId="0" applyFont="1" applyFill="1" applyProtection="1">
      <protection locked="0"/>
    </xf>
    <xf numFmtId="0" fontId="20" fillId="4" borderId="15" xfId="36" applyNumberFormat="1" applyFont="1" applyFill="1" applyProtection="1">
      <alignment horizontal="left" wrapText="1"/>
    </xf>
    <xf numFmtId="49" fontId="20" fillId="4" borderId="16" xfId="37" applyNumberFormat="1" applyFont="1" applyFill="1" applyProtection="1">
      <alignment horizontal="center" wrapText="1"/>
    </xf>
    <xf numFmtId="49" fontId="20" fillId="4" borderId="17" xfId="38" applyNumberFormat="1" applyFont="1" applyFill="1" applyProtection="1">
      <alignment horizontal="center"/>
    </xf>
    <xf numFmtId="4" fontId="20" fillId="4" borderId="17" xfId="39" applyNumberFormat="1" applyFont="1" applyFill="1" applyProtection="1">
      <alignment horizontal="right" shrinkToFit="1"/>
    </xf>
    <xf numFmtId="4" fontId="20" fillId="4" borderId="36" xfId="39" applyNumberFormat="1" applyFont="1" applyFill="1" applyBorder="1" applyProtection="1">
      <alignment horizontal="right" shrinkToFit="1"/>
    </xf>
    <xf numFmtId="0" fontId="21" fillId="0" borderId="0" xfId="0" applyFont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right"/>
      <protection locked="0"/>
    </xf>
    <xf numFmtId="0" fontId="22" fillId="0" borderId="1" xfId="1" applyNumberFormat="1" applyFont="1" applyProtection="1"/>
    <xf numFmtId="0" fontId="22" fillId="0" borderId="1" xfId="3" applyNumberFormat="1" applyFont="1" applyBorder="1" applyProtection="1">
      <alignment horizontal="center"/>
    </xf>
    <xf numFmtId="0" fontId="22" fillId="0" borderId="13" xfId="33" applyNumberFormat="1" applyFont="1" applyProtection="1">
      <alignment horizontal="center" vertical="center"/>
    </xf>
    <xf numFmtId="0" fontId="22" fillId="0" borderId="4" xfId="34" applyNumberFormat="1" applyFont="1" applyProtection="1">
      <alignment horizontal="center" vertical="center"/>
    </xf>
    <xf numFmtId="49" fontId="22" fillId="0" borderId="4" xfId="35" applyNumberFormat="1" applyFont="1" applyProtection="1">
      <alignment horizontal="center" vertical="center"/>
    </xf>
    <xf numFmtId="0" fontId="22" fillId="0" borderId="18" xfId="40" applyNumberFormat="1" applyFont="1" applyProtection="1">
      <alignment horizontal="left" wrapText="1"/>
    </xf>
    <xf numFmtId="49" fontId="22" fillId="0" borderId="19" xfId="41" applyNumberFormat="1" applyFont="1" applyProtection="1">
      <alignment horizontal="center" shrinkToFit="1"/>
    </xf>
    <xf numFmtId="49" fontId="22" fillId="0" borderId="20" xfId="42" applyNumberFormat="1" applyFont="1" applyProtection="1">
      <alignment horizontal="center"/>
    </xf>
    <xf numFmtId="0" fontId="22" fillId="0" borderId="21" xfId="44" applyNumberFormat="1" applyFont="1" applyProtection="1">
      <alignment horizontal="left" wrapText="1" indent="2"/>
    </xf>
    <xf numFmtId="49" fontId="22" fillId="0" borderId="22" xfId="45" applyNumberFormat="1" applyFont="1" applyProtection="1">
      <alignment horizontal="center" shrinkToFit="1"/>
    </xf>
    <xf numFmtId="49" fontId="22" fillId="0" borderId="23" xfId="46" applyNumberFormat="1" applyFont="1" applyProtection="1">
      <alignment horizontal="center"/>
    </xf>
    <xf numFmtId="0" fontId="20" fillId="3" borderId="21" xfId="44" applyNumberFormat="1" applyFont="1" applyFill="1" applyProtection="1">
      <alignment horizontal="left" wrapText="1" indent="2"/>
    </xf>
    <xf numFmtId="49" fontId="20" fillId="3" borderId="22" xfId="45" applyNumberFormat="1" applyFont="1" applyFill="1" applyProtection="1">
      <alignment horizontal="center" shrinkToFit="1"/>
    </xf>
    <xf numFmtId="49" fontId="20" fillId="3" borderId="23" xfId="46" applyNumberFormat="1" applyFont="1" applyFill="1" applyProtection="1">
      <alignment horizontal="center"/>
    </xf>
    <xf numFmtId="4" fontId="20" fillId="3" borderId="35" xfId="47" applyNumberFormat="1" applyFont="1" applyFill="1" applyBorder="1" applyProtection="1">
      <alignment horizontal="right" shrinkToFit="1"/>
    </xf>
    <xf numFmtId="4" fontId="20" fillId="3" borderId="34" xfId="47" applyNumberFormat="1" applyFont="1" applyFill="1" applyBorder="1" applyProtection="1">
      <alignment horizontal="right" shrinkToFit="1"/>
    </xf>
    <xf numFmtId="4" fontId="20" fillId="3" borderId="34" xfId="39" applyNumberFormat="1" applyFont="1" applyFill="1" applyBorder="1" applyProtection="1">
      <alignment horizontal="right" shrinkToFit="1"/>
    </xf>
    <xf numFmtId="4" fontId="22" fillId="0" borderId="35" xfId="47" applyNumberFormat="1" applyFont="1" applyBorder="1" applyProtection="1">
      <alignment horizontal="right" shrinkToFit="1"/>
    </xf>
    <xf numFmtId="4" fontId="22" fillId="0" borderId="34" xfId="47" applyNumberFormat="1" applyFont="1" applyBorder="1" applyProtection="1">
      <alignment horizontal="right" shrinkToFit="1"/>
    </xf>
    <xf numFmtId="4" fontId="22" fillId="0" borderId="34" xfId="39" applyNumberFormat="1" applyFont="1" applyBorder="1" applyProtection="1">
      <alignment horizontal="right" shrinkToFit="1"/>
    </xf>
    <xf numFmtId="0" fontId="20" fillId="5" borderId="21" xfId="44" applyNumberFormat="1" applyFont="1" applyFill="1" applyProtection="1">
      <alignment horizontal="left" wrapText="1" indent="2"/>
    </xf>
    <xf numFmtId="49" fontId="22" fillId="5" borderId="22" xfId="45" applyNumberFormat="1" applyFont="1" applyFill="1" applyProtection="1">
      <alignment horizontal="center" shrinkToFit="1"/>
    </xf>
    <xf numFmtId="49" fontId="22" fillId="5" borderId="23" xfId="46" applyNumberFormat="1" applyFont="1" applyFill="1" applyProtection="1">
      <alignment horizontal="center"/>
    </xf>
    <xf numFmtId="4" fontId="22" fillId="5" borderId="35" xfId="47" applyNumberFormat="1" applyFont="1" applyFill="1" applyBorder="1" applyProtection="1">
      <alignment horizontal="right" shrinkToFit="1"/>
    </xf>
    <xf numFmtId="4" fontId="22" fillId="5" borderId="34" xfId="47" applyNumberFormat="1" applyFont="1" applyFill="1" applyBorder="1" applyProtection="1">
      <alignment horizontal="right" shrinkToFit="1"/>
    </xf>
    <xf numFmtId="4" fontId="22" fillId="5" borderId="34" xfId="39" applyNumberFormat="1" applyFont="1" applyFill="1" applyBorder="1" applyProtection="1">
      <alignment horizontal="right" shrinkToFit="1"/>
    </xf>
    <xf numFmtId="0" fontId="20" fillId="0" borderId="21" xfId="44" applyNumberFormat="1" applyFont="1" applyProtection="1">
      <alignment horizontal="left" wrapText="1" indent="2"/>
    </xf>
    <xf numFmtId="4" fontId="22" fillId="5" borderId="41" xfId="47" applyNumberFormat="1" applyFont="1" applyFill="1" applyBorder="1" applyProtection="1">
      <alignment horizontal="right" shrinkToFit="1"/>
    </xf>
    <xf numFmtId="4" fontId="22" fillId="0" borderId="42" xfId="47" applyNumberFormat="1" applyFont="1" applyBorder="1" applyProtection="1">
      <alignment horizontal="right" shrinkToFit="1"/>
    </xf>
    <xf numFmtId="0" fontId="4" fillId="0" borderId="21" xfId="44" applyNumberFormat="1" applyFont="1" applyProtection="1">
      <alignment horizontal="left" wrapText="1" indent="2"/>
    </xf>
    <xf numFmtId="49" fontId="4" fillId="0" borderId="22" xfId="45" applyNumberFormat="1" applyFont="1" applyProtection="1">
      <alignment horizontal="center" shrinkToFit="1"/>
    </xf>
    <xf numFmtId="49" fontId="4" fillId="0" borderId="23" xfId="42" applyNumberFormat="1" applyFont="1" applyBorder="1" applyProtection="1">
      <alignment horizontal="center"/>
    </xf>
    <xf numFmtId="4" fontId="20" fillId="3" borderId="42" xfId="47" applyNumberFormat="1" applyFont="1" applyFill="1" applyBorder="1" applyProtection="1">
      <alignment horizontal="right" shrinkToFit="1"/>
    </xf>
    <xf numFmtId="49" fontId="20" fillId="5" borderId="22" xfId="45" applyNumberFormat="1" applyFont="1" applyFill="1" applyProtection="1">
      <alignment horizontal="center" shrinkToFit="1"/>
    </xf>
    <xf numFmtId="49" fontId="20" fillId="5" borderId="23" xfId="46" applyNumberFormat="1" applyFont="1" applyFill="1" applyProtection="1">
      <alignment horizontal="center"/>
    </xf>
    <xf numFmtId="4" fontId="20" fillId="5" borderId="34" xfId="39" applyNumberFormat="1" applyFont="1" applyFill="1" applyBorder="1" applyProtection="1">
      <alignment horizontal="right" shrinkToFit="1"/>
    </xf>
    <xf numFmtId="0" fontId="22" fillId="6" borderId="21" xfId="44" applyNumberFormat="1" applyFont="1" applyFill="1" applyProtection="1">
      <alignment horizontal="left" wrapText="1" indent="2"/>
    </xf>
    <xf numFmtId="49" fontId="22" fillId="6" borderId="22" xfId="45" applyNumberFormat="1" applyFont="1" applyFill="1" applyProtection="1">
      <alignment horizontal="center" shrinkToFit="1"/>
    </xf>
    <xf numFmtId="49" fontId="22" fillId="6" borderId="23" xfId="46" applyNumberFormat="1" applyFont="1" applyFill="1" applyProtection="1">
      <alignment horizontal="center"/>
    </xf>
    <xf numFmtId="4" fontId="22" fillId="6" borderId="35" xfId="47" applyNumberFormat="1" applyFont="1" applyFill="1" applyBorder="1" applyProtection="1">
      <alignment horizontal="right" shrinkToFit="1"/>
    </xf>
    <xf numFmtId="4" fontId="22" fillId="6" borderId="34" xfId="47" applyNumberFormat="1" applyFont="1" applyFill="1" applyBorder="1" applyProtection="1">
      <alignment horizontal="right" shrinkToFit="1"/>
    </xf>
    <xf numFmtId="4" fontId="22" fillId="6" borderId="34" xfId="39" applyNumberFormat="1" applyFont="1" applyFill="1" applyBorder="1" applyProtection="1">
      <alignment horizontal="right" shrinkToFit="1"/>
    </xf>
    <xf numFmtId="4" fontId="20" fillId="5" borderId="35" xfId="47" applyNumberFormat="1" applyFont="1" applyFill="1" applyBorder="1" applyProtection="1">
      <alignment horizontal="right" shrinkToFit="1"/>
    </xf>
    <xf numFmtId="4" fontId="22" fillId="5" borderId="39" xfId="47" applyNumberFormat="1" applyFont="1" applyFill="1" applyBorder="1" applyAlignment="1" applyProtection="1">
      <alignment horizontal="center" shrinkToFit="1"/>
    </xf>
    <xf numFmtId="4" fontId="22" fillId="5" borderId="40" xfId="47" applyNumberFormat="1" applyFont="1" applyFill="1" applyBorder="1" applyAlignment="1" applyProtection="1">
      <alignment horizontal="center" shrinkToFit="1"/>
    </xf>
    <xf numFmtId="0" fontId="21" fillId="0" borderId="0" xfId="0" applyFont="1" applyAlignment="1" applyProtection="1">
      <alignment horizontal="right"/>
      <protection locked="0"/>
    </xf>
    <xf numFmtId="4" fontId="22" fillId="0" borderId="37" xfId="39" applyNumberFormat="1" applyFont="1" applyBorder="1" applyAlignment="1" applyProtection="1">
      <alignment horizontal="right" shrinkToFit="1"/>
    </xf>
    <xf numFmtId="4" fontId="22" fillId="0" borderId="38" xfId="39" applyNumberFormat="1" applyFont="1" applyBorder="1" applyAlignment="1" applyProtection="1">
      <alignment horizontal="right" shrinkToFit="1"/>
    </xf>
    <xf numFmtId="0" fontId="20" fillId="0" borderId="1" xfId="2" applyNumberFormat="1" applyFont="1" applyProtection="1">
      <alignment horizontal="center"/>
    </xf>
    <xf numFmtId="0" fontId="20" fillId="0" borderId="1" xfId="2" applyFont="1" applyProtection="1">
      <alignment horizontal="center"/>
      <protection locked="0"/>
    </xf>
    <xf numFmtId="0" fontId="20" fillId="0" borderId="2" xfId="28" applyNumberFormat="1" applyFont="1" applyProtection="1">
      <alignment horizontal="center"/>
    </xf>
    <xf numFmtId="0" fontId="20" fillId="0" borderId="2" xfId="28" applyFont="1" applyProtection="1">
      <alignment horizontal="center"/>
      <protection locked="0"/>
    </xf>
    <xf numFmtId="0" fontId="20" fillId="0" borderId="13" xfId="29" applyNumberFormat="1" applyFont="1" applyAlignment="1" applyProtection="1">
      <alignment horizontal="center" vertical="center" wrapText="1"/>
    </xf>
    <xf numFmtId="0" fontId="20" fillId="0" borderId="13" xfId="29" applyFont="1" applyAlignment="1" applyProtection="1">
      <alignment horizontal="center" vertical="center" wrapText="1"/>
      <protection locked="0"/>
    </xf>
    <xf numFmtId="49" fontId="20" fillId="0" borderId="13" xfId="30" applyNumberFormat="1" applyFont="1" applyAlignment="1" applyProtection="1">
      <alignment horizontal="center" vertical="center" wrapText="1"/>
    </xf>
    <xf numFmtId="49" fontId="20" fillId="0" borderId="13" xfId="30" applyFont="1" applyAlignment="1" applyProtection="1">
      <alignment horizontal="center" vertical="center" wrapText="1"/>
      <protection locked="0"/>
    </xf>
  </cellXfs>
  <cellStyles count="125">
    <cellStyle name="br" xfId="118"/>
    <cellStyle name="col" xfId="117"/>
    <cellStyle name="st123" xfId="114"/>
    <cellStyle name="style0" xfId="119"/>
    <cellStyle name="td" xfId="120"/>
    <cellStyle name="tr" xfId="116"/>
    <cellStyle name="xl100" xfId="93"/>
    <cellStyle name="xl101" xfId="74"/>
    <cellStyle name="xl102" xfId="78"/>
    <cellStyle name="xl103" xfId="83"/>
    <cellStyle name="xl104" xfId="86"/>
    <cellStyle name="xl105" xfId="75"/>
    <cellStyle name="xl106" xfId="79"/>
    <cellStyle name="xl107" xfId="84"/>
    <cellStyle name="xl108" xfId="87"/>
    <cellStyle name="xl109" xfId="80"/>
    <cellStyle name="xl110" xfId="88"/>
    <cellStyle name="xl111" xfId="91"/>
    <cellStyle name="xl112" xfId="76"/>
    <cellStyle name="xl113" xfId="81"/>
    <cellStyle name="xl114" xfId="82"/>
    <cellStyle name="xl115" xfId="89"/>
    <cellStyle name="xl116" xfId="92"/>
    <cellStyle name="xl117" xfId="94"/>
    <cellStyle name="xl118" xfId="95"/>
    <cellStyle name="xl119" xfId="96"/>
    <cellStyle name="xl120" xfId="97"/>
    <cellStyle name="xl121" xfId="98"/>
    <cellStyle name="xl122" xfId="105"/>
    <cellStyle name="xl123" xfId="109"/>
    <cellStyle name="xl124" xfId="103"/>
    <cellStyle name="xl125" xfId="113"/>
    <cellStyle name="xl126" xfId="115"/>
    <cellStyle name="xl127" xfId="99"/>
    <cellStyle name="xl128" xfId="110"/>
    <cellStyle name="xl129" xfId="112"/>
    <cellStyle name="xl130" xfId="102"/>
    <cellStyle name="xl131" xfId="106"/>
    <cellStyle name="xl132" xfId="111"/>
    <cellStyle name="xl133" xfId="100"/>
    <cellStyle name="xl134" xfId="107"/>
    <cellStyle name="xl135" xfId="104"/>
    <cellStyle name="xl136" xfId="101"/>
    <cellStyle name="xl137" xfId="108"/>
    <cellStyle name="xl138" xfId="124"/>
    <cellStyle name="xl21" xfId="121"/>
    <cellStyle name="xl22" xfId="1"/>
    <cellStyle name="xl23" xfId="5"/>
    <cellStyle name="xl24" xfId="10"/>
    <cellStyle name="xl25" xfId="16"/>
    <cellStyle name="xl26" xfId="29"/>
    <cellStyle name="xl27" xfId="33"/>
    <cellStyle name="xl28" xfId="36"/>
    <cellStyle name="xl29" xfId="40"/>
    <cellStyle name="xl30" xfId="44"/>
    <cellStyle name="xl31" xfId="14"/>
    <cellStyle name="xl32" xfId="122"/>
    <cellStyle name="xl33" xfId="24"/>
    <cellStyle name="xl34" xfId="34"/>
    <cellStyle name="xl35" xfId="37"/>
    <cellStyle name="xl36" xfId="41"/>
    <cellStyle name="xl37" xfId="45"/>
    <cellStyle name="xl38" xfId="123"/>
    <cellStyle name="xl39" xfId="6"/>
    <cellStyle name="xl40" xfId="38"/>
    <cellStyle name="xl41" xfId="42"/>
    <cellStyle name="xl42" xfId="46"/>
    <cellStyle name="xl43" xfId="17"/>
    <cellStyle name="xl44" xfId="20"/>
    <cellStyle name="xl45" xfId="22"/>
    <cellStyle name="xl46" xfId="25"/>
    <cellStyle name="xl47" xfId="30"/>
    <cellStyle name="xl48" xfId="35"/>
    <cellStyle name="xl49" xfId="39"/>
    <cellStyle name="xl50" xfId="43"/>
    <cellStyle name="xl51" xfId="47"/>
    <cellStyle name="xl52" xfId="2"/>
    <cellStyle name="xl53" xfId="7"/>
    <cellStyle name="xl54" xfId="11"/>
    <cellStyle name="xl55" xfId="18"/>
    <cellStyle name="xl56" xfId="23"/>
    <cellStyle name="xl57" xfId="26"/>
    <cellStyle name="xl58" xfId="3"/>
    <cellStyle name="xl59" xfId="8"/>
    <cellStyle name="xl60" xfId="12"/>
    <cellStyle name="xl61" xfId="15"/>
    <cellStyle name="xl62" xfId="19"/>
    <cellStyle name="xl63" xfId="21"/>
    <cellStyle name="xl64" xfId="27"/>
    <cellStyle name="xl65" xfId="28"/>
    <cellStyle name="xl66" xfId="4"/>
    <cellStyle name="xl67" xfId="9"/>
    <cellStyle name="xl68" xfId="13"/>
    <cellStyle name="xl69" xfId="31"/>
    <cellStyle name="xl70" xfId="32"/>
    <cellStyle name="xl71" xfId="59"/>
    <cellStyle name="xl72" xfId="65"/>
    <cellStyle name="xl73" xfId="71"/>
    <cellStyle name="xl74" xfId="53"/>
    <cellStyle name="xl75" xfId="56"/>
    <cellStyle name="xl76" xfId="60"/>
    <cellStyle name="xl77" xfId="66"/>
    <cellStyle name="xl78" xfId="72"/>
    <cellStyle name="xl79" xfId="50"/>
    <cellStyle name="xl80" xfId="61"/>
    <cellStyle name="xl81" xfId="67"/>
    <cellStyle name="xl82" xfId="51"/>
    <cellStyle name="xl83" xfId="57"/>
    <cellStyle name="xl84" xfId="62"/>
    <cellStyle name="xl85" xfId="68"/>
    <cellStyle name="xl86" xfId="48"/>
    <cellStyle name="xl87" xfId="54"/>
    <cellStyle name="xl88" xfId="58"/>
    <cellStyle name="xl89" xfId="63"/>
    <cellStyle name="xl90" xfId="69"/>
    <cellStyle name="xl91" xfId="49"/>
    <cellStyle name="xl92" xfId="52"/>
    <cellStyle name="xl93" xfId="55"/>
    <cellStyle name="xl94" xfId="64"/>
    <cellStyle name="xl95" xfId="70"/>
    <cellStyle name="xl96" xfId="73"/>
    <cellStyle name="xl97" xfId="77"/>
    <cellStyle name="xl98" xfId="85"/>
    <cellStyle name="xl99" xfId="90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view="pageBreakPreview" zoomScale="110" zoomScaleSheetLayoutView="110" workbookViewId="0">
      <selection activeCell="E4" sqref="E4:F4"/>
    </sheetView>
  </sheetViews>
  <sheetFormatPr defaultColWidth="8.85546875" defaultRowHeight="14.25"/>
  <cols>
    <col min="1" max="1" width="43.85546875" style="1" customWidth="1"/>
    <col min="2" max="2" width="6.140625" style="1" customWidth="1"/>
    <col min="3" max="3" width="32" style="1" customWidth="1"/>
    <col min="4" max="4" width="11.7109375" style="1" customWidth="1"/>
    <col min="5" max="5" width="11" style="1" customWidth="1"/>
    <col min="6" max="6" width="6" style="1" customWidth="1"/>
    <col min="7" max="7" width="8.85546875" style="1" hidden="1" customWidth="1"/>
    <col min="8" max="8" width="12.28515625" style="1" bestFit="1" customWidth="1"/>
    <col min="9" max="16384" width="8.85546875" style="1"/>
  </cols>
  <sheetData>
    <row r="1" spans="1:8" ht="15.75">
      <c r="A1" s="21"/>
      <c r="B1" s="21"/>
      <c r="C1" s="21"/>
      <c r="D1" s="21"/>
      <c r="E1" s="21"/>
      <c r="F1" s="22" t="s">
        <v>41</v>
      </c>
    </row>
    <row r="2" spans="1:8" ht="15.75">
      <c r="A2" s="21"/>
      <c r="B2" s="21"/>
      <c r="C2" s="21"/>
      <c r="D2" s="21"/>
      <c r="E2" s="69" t="s">
        <v>42</v>
      </c>
      <c r="F2" s="69"/>
    </row>
    <row r="3" spans="1:8" ht="15.75">
      <c r="A3" s="21"/>
      <c r="B3" s="21"/>
      <c r="C3" s="21"/>
      <c r="D3" s="21"/>
      <c r="E3" s="69" t="s">
        <v>43</v>
      </c>
      <c r="F3" s="69"/>
    </row>
    <row r="4" spans="1:8" ht="15.75">
      <c r="A4" s="21"/>
      <c r="B4" s="21"/>
      <c r="C4" s="21"/>
      <c r="D4" s="21"/>
      <c r="E4" s="69" t="s">
        <v>74</v>
      </c>
      <c r="F4" s="69"/>
    </row>
    <row r="5" spans="1:8" ht="12" customHeight="1">
      <c r="A5" s="24"/>
      <c r="B5" s="24"/>
      <c r="C5" s="24"/>
      <c r="D5" s="24"/>
      <c r="E5" s="24"/>
      <c r="F5" s="24"/>
      <c r="G5" s="2"/>
    </row>
    <row r="6" spans="1:8" ht="14.1" customHeight="1">
      <c r="A6" s="72" t="s">
        <v>65</v>
      </c>
      <c r="B6" s="73"/>
      <c r="C6" s="73"/>
      <c r="D6" s="73"/>
      <c r="E6" s="73"/>
      <c r="F6" s="25"/>
      <c r="G6" s="3"/>
    </row>
    <row r="7" spans="1:8" ht="44.45" customHeight="1">
      <c r="A7" s="74" t="s">
        <v>0</v>
      </c>
      <c r="B7" s="75"/>
      <c r="C7" s="75"/>
      <c r="D7" s="75"/>
      <c r="E7" s="75"/>
      <c r="F7" s="75"/>
      <c r="G7" s="4"/>
    </row>
    <row r="8" spans="1:8" s="8" customFormat="1" ht="12.95" customHeight="1">
      <c r="A8" s="76" t="s">
        <v>1</v>
      </c>
      <c r="B8" s="76" t="s">
        <v>2</v>
      </c>
      <c r="C8" s="76" t="s">
        <v>3</v>
      </c>
      <c r="D8" s="78" t="s">
        <v>4</v>
      </c>
      <c r="E8" s="78" t="s">
        <v>5</v>
      </c>
      <c r="F8" s="76" t="s">
        <v>44</v>
      </c>
      <c r="G8" s="7"/>
    </row>
    <row r="9" spans="1:8" s="8" customFormat="1" ht="12" customHeight="1">
      <c r="A9" s="77"/>
      <c r="B9" s="77"/>
      <c r="C9" s="77"/>
      <c r="D9" s="79"/>
      <c r="E9" s="79"/>
      <c r="F9" s="77"/>
      <c r="G9" s="9"/>
    </row>
    <row r="10" spans="1:8" s="8" customFormat="1" ht="24" customHeight="1">
      <c r="A10" s="77"/>
      <c r="B10" s="77"/>
      <c r="C10" s="77"/>
      <c r="D10" s="79"/>
      <c r="E10" s="79"/>
      <c r="F10" s="77"/>
      <c r="G10" s="9"/>
    </row>
    <row r="11" spans="1:8" ht="14.25" customHeight="1" thickBot="1">
      <c r="A11" s="26">
        <v>1</v>
      </c>
      <c r="B11" s="27">
        <v>2</v>
      </c>
      <c r="C11" s="27">
        <v>3</v>
      </c>
      <c r="D11" s="28" t="s">
        <v>6</v>
      </c>
      <c r="E11" s="28" t="s">
        <v>7</v>
      </c>
      <c r="F11" s="28" t="s">
        <v>8</v>
      </c>
      <c r="G11" s="5"/>
    </row>
    <row r="12" spans="1:8" ht="17.25" customHeight="1">
      <c r="A12" s="16" t="s">
        <v>9</v>
      </c>
      <c r="B12" s="17" t="s">
        <v>10</v>
      </c>
      <c r="C12" s="18" t="s">
        <v>11</v>
      </c>
      <c r="D12" s="19">
        <f>D13+D24</f>
        <v>17202500</v>
      </c>
      <c r="E12" s="19">
        <f>E13+E24</f>
        <v>11642317.960000001</v>
      </c>
      <c r="F12" s="19">
        <v>67.680000000000007</v>
      </c>
      <c r="G12" s="5"/>
    </row>
    <row r="13" spans="1:8" ht="15" customHeight="1">
      <c r="A13" s="29" t="s">
        <v>12</v>
      </c>
      <c r="B13" s="30"/>
      <c r="C13" s="31"/>
      <c r="D13" s="67">
        <f>D15+D17+D18+D21</f>
        <v>7620000</v>
      </c>
      <c r="E13" s="67">
        <f>E15+E17+E18+E21</f>
        <v>5547307.5599999996</v>
      </c>
      <c r="F13" s="70">
        <f>E13*100/D13</f>
        <v>72.799311811023628</v>
      </c>
      <c r="G13" s="10"/>
    </row>
    <row r="14" spans="1:8" ht="14.45" customHeight="1">
      <c r="A14" s="32" t="s">
        <v>13</v>
      </c>
      <c r="B14" s="33" t="s">
        <v>10</v>
      </c>
      <c r="C14" s="34" t="s">
        <v>14</v>
      </c>
      <c r="D14" s="68"/>
      <c r="E14" s="68"/>
      <c r="F14" s="71"/>
      <c r="G14" s="10"/>
      <c r="H14" s="11"/>
    </row>
    <row r="15" spans="1:8" ht="14.45" customHeight="1">
      <c r="A15" s="35" t="s">
        <v>15</v>
      </c>
      <c r="B15" s="36" t="s">
        <v>10</v>
      </c>
      <c r="C15" s="37" t="s">
        <v>16</v>
      </c>
      <c r="D15" s="38">
        <f>D16</f>
        <v>4250000</v>
      </c>
      <c r="E15" s="39">
        <f>E16</f>
        <v>3550086.42</v>
      </c>
      <c r="F15" s="40">
        <f t="shared" ref="F15:F37" si="0">E15*100/D15</f>
        <v>83.531445176470584</v>
      </c>
      <c r="G15" s="10"/>
    </row>
    <row r="16" spans="1:8" ht="14.45" customHeight="1">
      <c r="A16" s="32" t="s">
        <v>17</v>
      </c>
      <c r="B16" s="33" t="s">
        <v>10</v>
      </c>
      <c r="C16" s="34" t="s">
        <v>18</v>
      </c>
      <c r="D16" s="41">
        <v>4250000</v>
      </c>
      <c r="E16" s="48">
        <v>3550086.42</v>
      </c>
      <c r="F16" s="43">
        <f t="shared" si="0"/>
        <v>83.531445176470584</v>
      </c>
      <c r="G16" s="10"/>
    </row>
    <row r="17" spans="1:7" ht="14.45" customHeight="1">
      <c r="A17" s="35" t="s">
        <v>19</v>
      </c>
      <c r="B17" s="36" t="s">
        <v>10</v>
      </c>
      <c r="C17" s="37" t="s">
        <v>20</v>
      </c>
      <c r="D17" s="38">
        <v>120000</v>
      </c>
      <c r="E17" s="39">
        <v>468033.5</v>
      </c>
      <c r="F17" s="40">
        <f t="shared" si="0"/>
        <v>390.02791666666667</v>
      </c>
      <c r="G17" s="10"/>
    </row>
    <row r="18" spans="1:7" s="15" customFormat="1" ht="14.45" customHeight="1">
      <c r="A18" s="35" t="s">
        <v>21</v>
      </c>
      <c r="B18" s="36" t="s">
        <v>10</v>
      </c>
      <c r="C18" s="37" t="s">
        <v>22</v>
      </c>
      <c r="D18" s="38">
        <v>400000</v>
      </c>
      <c r="E18" s="39">
        <v>82833.8</v>
      </c>
      <c r="F18" s="40">
        <f t="shared" si="0"/>
        <v>20.708449999999999</v>
      </c>
      <c r="G18" s="14"/>
    </row>
    <row r="19" spans="1:7" s="13" customFormat="1" ht="14.45" customHeight="1">
      <c r="A19" s="44" t="s">
        <v>23</v>
      </c>
      <c r="B19" s="45" t="s">
        <v>10</v>
      </c>
      <c r="C19" s="46" t="s">
        <v>24</v>
      </c>
      <c r="D19" s="47">
        <v>20000</v>
      </c>
      <c r="E19" s="48">
        <v>17811.990000000002</v>
      </c>
      <c r="F19" s="49">
        <f t="shared" si="0"/>
        <v>89.059950000000015</v>
      </c>
      <c r="G19" s="12"/>
    </row>
    <row r="20" spans="1:7" ht="14.45" customHeight="1">
      <c r="A20" s="50" t="s">
        <v>25</v>
      </c>
      <c r="B20" s="33" t="s">
        <v>10</v>
      </c>
      <c r="C20" s="34" t="s">
        <v>26</v>
      </c>
      <c r="D20" s="41">
        <v>380000</v>
      </c>
      <c r="E20" s="42">
        <v>65021.81</v>
      </c>
      <c r="F20" s="43">
        <f t="shared" si="0"/>
        <v>17.111002631578948</v>
      </c>
      <c r="G20" s="10"/>
    </row>
    <row r="21" spans="1:7" ht="84" customHeight="1">
      <c r="A21" s="35" t="s">
        <v>27</v>
      </c>
      <c r="B21" s="36" t="s">
        <v>10</v>
      </c>
      <c r="C21" s="37" t="s">
        <v>28</v>
      </c>
      <c r="D21" s="38">
        <f>D22+D23</f>
        <v>2850000</v>
      </c>
      <c r="E21" s="38">
        <f>E22+E23</f>
        <v>1446353.84</v>
      </c>
      <c r="F21" s="40">
        <f>E21*100/D21</f>
        <v>50.749257543859649</v>
      </c>
      <c r="G21" s="10"/>
    </row>
    <row r="22" spans="1:7" ht="77.25" customHeight="1">
      <c r="A22" s="32" t="s">
        <v>29</v>
      </c>
      <c r="B22" s="33" t="s">
        <v>10</v>
      </c>
      <c r="C22" s="34" t="s">
        <v>47</v>
      </c>
      <c r="D22" s="41">
        <v>2850000</v>
      </c>
      <c r="E22" s="42">
        <v>1425829.97</v>
      </c>
      <c r="F22" s="43">
        <f t="shared" si="0"/>
        <v>50.029121754385962</v>
      </c>
      <c r="G22" s="10"/>
    </row>
    <row r="23" spans="1:7" ht="137.25" customHeight="1">
      <c r="A23" s="32" t="s">
        <v>45</v>
      </c>
      <c r="B23" s="33" t="s">
        <v>10</v>
      </c>
      <c r="C23" s="34" t="s">
        <v>46</v>
      </c>
      <c r="D23" s="41">
        <v>0</v>
      </c>
      <c r="E23" s="42">
        <v>20523.87</v>
      </c>
      <c r="F23" s="43">
        <v>100</v>
      </c>
      <c r="G23" s="10"/>
    </row>
    <row r="24" spans="1:7" ht="85.5" customHeight="1">
      <c r="A24" s="44" t="s">
        <v>30</v>
      </c>
      <c r="B24" s="57" t="s">
        <v>10</v>
      </c>
      <c r="C24" s="58" t="s">
        <v>31</v>
      </c>
      <c r="D24" s="66">
        <v>9582500</v>
      </c>
      <c r="E24" s="66">
        <v>6095010.4000000004</v>
      </c>
      <c r="F24" s="59">
        <f t="shared" si="0"/>
        <v>63.605639446908427</v>
      </c>
      <c r="G24" s="10"/>
    </row>
    <row r="25" spans="1:7" ht="39.75" customHeight="1">
      <c r="A25" s="35" t="s">
        <v>72</v>
      </c>
      <c r="B25" s="36" t="s">
        <v>10</v>
      </c>
      <c r="C25" s="37" t="s">
        <v>73</v>
      </c>
      <c r="D25" s="56">
        <f>D26+D27</f>
        <v>5998701</v>
      </c>
      <c r="E25" s="56">
        <f>E26+E27</f>
        <v>5077980</v>
      </c>
      <c r="F25" s="40">
        <f>E25/D25*100</f>
        <v>84.651327012298168</v>
      </c>
      <c r="G25" s="10"/>
    </row>
    <row r="26" spans="1:7" ht="31.5" customHeight="1">
      <c r="A26" s="32" t="s">
        <v>32</v>
      </c>
      <c r="B26" s="33" t="s">
        <v>10</v>
      </c>
      <c r="C26" s="34" t="s">
        <v>33</v>
      </c>
      <c r="D26" s="41">
        <v>5477911</v>
      </c>
      <c r="E26" s="48">
        <v>4557190</v>
      </c>
      <c r="F26" s="43">
        <f>E26*100/D26</f>
        <v>83.192114658306792</v>
      </c>
      <c r="G26" s="10"/>
    </row>
    <row r="27" spans="1:7" ht="31.5" customHeight="1">
      <c r="A27" s="53" t="s">
        <v>66</v>
      </c>
      <c r="B27" s="54" t="s">
        <v>10</v>
      </c>
      <c r="C27" s="34" t="s">
        <v>69</v>
      </c>
      <c r="D27" s="52">
        <v>520790</v>
      </c>
      <c r="E27" s="51">
        <v>520790</v>
      </c>
      <c r="F27" s="43">
        <f>E27*100/D27</f>
        <v>100</v>
      </c>
      <c r="G27" s="10"/>
    </row>
    <row r="28" spans="1:7" ht="31.5" customHeight="1">
      <c r="A28" s="53" t="s">
        <v>67</v>
      </c>
      <c r="B28" s="54" t="s">
        <v>10</v>
      </c>
      <c r="C28" s="55" t="s">
        <v>70</v>
      </c>
      <c r="D28" s="52">
        <v>520790</v>
      </c>
      <c r="E28" s="51">
        <v>520790</v>
      </c>
      <c r="F28" s="43"/>
      <c r="G28" s="10"/>
    </row>
    <row r="29" spans="1:7" ht="93.75" customHeight="1">
      <c r="A29" s="53" t="s">
        <v>68</v>
      </c>
      <c r="B29" s="54" t="s">
        <v>10</v>
      </c>
      <c r="C29" s="55" t="s">
        <v>71</v>
      </c>
      <c r="D29" s="52">
        <v>520790</v>
      </c>
      <c r="E29" s="51">
        <v>520790</v>
      </c>
      <c r="F29" s="43"/>
      <c r="G29" s="10"/>
    </row>
    <row r="30" spans="1:7" ht="51.75" customHeight="1">
      <c r="A30" s="35" t="s">
        <v>52</v>
      </c>
      <c r="B30" s="36" t="s">
        <v>10</v>
      </c>
      <c r="C30" s="37" t="s">
        <v>54</v>
      </c>
      <c r="D30" s="38">
        <v>2117191</v>
      </c>
      <c r="E30" s="38">
        <v>0</v>
      </c>
      <c r="F30" s="40">
        <f t="shared" ref="F30:F32" si="1">E30*100/D30</f>
        <v>0</v>
      </c>
      <c r="G30" s="10"/>
    </row>
    <row r="31" spans="1:7" ht="48.75" customHeight="1">
      <c r="A31" s="32" t="s">
        <v>53</v>
      </c>
      <c r="B31" s="33" t="s">
        <v>10</v>
      </c>
      <c r="C31" s="34" t="s">
        <v>55</v>
      </c>
      <c r="D31" s="41">
        <v>1388691</v>
      </c>
      <c r="E31" s="42"/>
      <c r="F31" s="49">
        <f t="shared" si="1"/>
        <v>0</v>
      </c>
      <c r="G31" s="10"/>
    </row>
    <row r="32" spans="1:7" ht="21.6" customHeight="1">
      <c r="A32" s="32" t="s">
        <v>56</v>
      </c>
      <c r="B32" s="33" t="s">
        <v>10</v>
      </c>
      <c r="C32" s="34" t="s">
        <v>57</v>
      </c>
      <c r="D32" s="41">
        <v>728500</v>
      </c>
      <c r="E32" s="42"/>
      <c r="F32" s="49">
        <f t="shared" si="1"/>
        <v>0</v>
      </c>
      <c r="G32" s="10"/>
    </row>
    <row r="33" spans="1:7" ht="32.450000000000003" customHeight="1">
      <c r="A33" s="35" t="s">
        <v>34</v>
      </c>
      <c r="B33" s="36" t="s">
        <v>10</v>
      </c>
      <c r="C33" s="37" t="s">
        <v>35</v>
      </c>
      <c r="D33" s="38">
        <v>101575</v>
      </c>
      <c r="E33" s="39">
        <v>64030.400000000001</v>
      </c>
      <c r="F33" s="40">
        <f t="shared" si="0"/>
        <v>63.037558454344079</v>
      </c>
      <c r="G33" s="10"/>
    </row>
    <row r="34" spans="1:7" ht="18.75" customHeight="1">
      <c r="A34" s="35" t="s">
        <v>63</v>
      </c>
      <c r="B34" s="36" t="s">
        <v>10</v>
      </c>
      <c r="C34" s="37" t="s">
        <v>58</v>
      </c>
      <c r="D34" s="38">
        <v>1321300</v>
      </c>
      <c r="E34" s="38">
        <v>953000</v>
      </c>
      <c r="F34" s="40">
        <f t="shared" si="0"/>
        <v>72.125936577612961</v>
      </c>
      <c r="G34" s="10"/>
    </row>
    <row r="35" spans="1:7" ht="171.75" customHeight="1">
      <c r="A35" s="32" t="s">
        <v>59</v>
      </c>
      <c r="B35" s="33" t="s">
        <v>10</v>
      </c>
      <c r="C35" s="34" t="s">
        <v>36</v>
      </c>
      <c r="D35" s="41">
        <v>60000</v>
      </c>
      <c r="E35" s="42">
        <v>60000</v>
      </c>
      <c r="F35" s="43">
        <f t="shared" si="0"/>
        <v>100</v>
      </c>
      <c r="G35" s="10"/>
    </row>
    <row r="36" spans="1:7" ht="54" hidden="1" customHeight="1">
      <c r="A36" s="32" t="s">
        <v>37</v>
      </c>
      <c r="B36" s="33" t="s">
        <v>10</v>
      </c>
      <c r="C36" s="34" t="s">
        <v>38</v>
      </c>
      <c r="D36" s="41">
        <v>17130</v>
      </c>
      <c r="E36" s="42">
        <v>0</v>
      </c>
      <c r="F36" s="43">
        <f t="shared" si="0"/>
        <v>0</v>
      </c>
      <c r="G36" s="10"/>
    </row>
    <row r="37" spans="1:7" ht="150.75" customHeight="1">
      <c r="A37" s="32" t="s">
        <v>39</v>
      </c>
      <c r="B37" s="33" t="s">
        <v>10</v>
      </c>
      <c r="C37" s="34" t="s">
        <v>40</v>
      </c>
      <c r="D37" s="41">
        <v>1191300</v>
      </c>
      <c r="E37" s="42">
        <v>893000</v>
      </c>
      <c r="F37" s="43">
        <f t="shared" si="0"/>
        <v>74.960127591706538</v>
      </c>
      <c r="G37" s="10"/>
    </row>
    <row r="38" spans="1:7" ht="132" customHeight="1">
      <c r="A38" s="32" t="s">
        <v>48</v>
      </c>
      <c r="B38" s="33" t="s">
        <v>10</v>
      </c>
      <c r="C38" s="34" t="s">
        <v>49</v>
      </c>
      <c r="D38" s="41">
        <v>70000</v>
      </c>
      <c r="E38" s="42">
        <v>0</v>
      </c>
      <c r="F38" s="43">
        <f t="shared" ref="F38:F39" si="2">E38*100/D38</f>
        <v>0</v>
      </c>
      <c r="G38" s="10"/>
    </row>
    <row r="39" spans="1:7" ht="32.25" customHeight="1">
      <c r="A39" s="60" t="s">
        <v>50</v>
      </c>
      <c r="B39" s="61" t="s">
        <v>10</v>
      </c>
      <c r="C39" s="62" t="s">
        <v>51</v>
      </c>
      <c r="D39" s="63">
        <v>43733</v>
      </c>
      <c r="E39" s="64">
        <v>0</v>
      </c>
      <c r="F39" s="65">
        <f t="shared" si="2"/>
        <v>0</v>
      </c>
      <c r="G39" s="10"/>
    </row>
    <row r="40" spans="1:7" ht="15" customHeight="1">
      <c r="A40" s="6"/>
      <c r="B40" s="6"/>
      <c r="C40" s="6"/>
      <c r="D40" s="6"/>
      <c r="E40" s="6"/>
      <c r="F40" s="6"/>
      <c r="G40" s="6"/>
    </row>
  </sheetData>
  <mergeCells count="14">
    <mergeCell ref="D13:D14"/>
    <mergeCell ref="E2:F2"/>
    <mergeCell ref="E3:F3"/>
    <mergeCell ref="E4:F4"/>
    <mergeCell ref="E13:E14"/>
    <mergeCell ref="F13:F14"/>
    <mergeCell ref="A6:E6"/>
    <mergeCell ref="A7:F7"/>
    <mergeCell ref="A8:A10"/>
    <mergeCell ref="B8:B10"/>
    <mergeCell ref="C8:C10"/>
    <mergeCell ref="D8:D10"/>
    <mergeCell ref="E8:E10"/>
    <mergeCell ref="F8:F10"/>
  </mergeCells>
  <pageMargins left="0" right="0" top="0.11811023622047245" bottom="0.15748031496062992" header="0.15748031496062992" footer="0.15748031496062992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7"/>
  <sheetViews>
    <sheetView view="pageBreakPreview" topLeftCell="A7" zoomScale="110" zoomScaleSheetLayoutView="110" workbookViewId="0">
      <selection activeCell="E15" sqref="E15"/>
    </sheetView>
  </sheetViews>
  <sheetFormatPr defaultColWidth="8.85546875" defaultRowHeight="14.25"/>
  <cols>
    <col min="1" max="1" width="43.85546875" style="1" customWidth="1"/>
    <col min="2" max="2" width="6.140625" style="1" customWidth="1"/>
    <col min="3" max="3" width="32" style="1" customWidth="1"/>
    <col min="4" max="4" width="11.7109375" style="1" customWidth="1"/>
    <col min="5" max="5" width="11" style="1" customWidth="1"/>
    <col min="6" max="6" width="6" style="1" customWidth="1"/>
    <col min="7" max="7" width="8.85546875" style="1" hidden="1" customWidth="1"/>
    <col min="8" max="8" width="12.28515625" style="1" bestFit="1" customWidth="1"/>
    <col min="9" max="16384" width="8.85546875" style="1"/>
  </cols>
  <sheetData>
    <row r="1" spans="1:8" ht="15.75">
      <c r="A1" s="21"/>
      <c r="B1" s="21"/>
      <c r="C1" s="21"/>
      <c r="D1" s="21"/>
      <c r="E1" s="21"/>
      <c r="F1" s="23" t="s">
        <v>41</v>
      </c>
    </row>
    <row r="2" spans="1:8" ht="15.75">
      <c r="A2" s="21"/>
      <c r="B2" s="21"/>
      <c r="C2" s="21"/>
      <c r="D2" s="21"/>
      <c r="E2" s="69" t="s">
        <v>42</v>
      </c>
      <c r="F2" s="69"/>
    </row>
    <row r="3" spans="1:8" ht="15.75">
      <c r="A3" s="21"/>
      <c r="B3" s="21"/>
      <c r="C3" s="21"/>
      <c r="D3" s="21"/>
      <c r="E3" s="69" t="s">
        <v>43</v>
      </c>
      <c r="F3" s="69"/>
    </row>
    <row r="4" spans="1:8" ht="15.75">
      <c r="A4" s="21"/>
      <c r="B4" s="21"/>
      <c r="C4" s="21"/>
      <c r="D4" s="21"/>
      <c r="E4" s="69" t="s">
        <v>64</v>
      </c>
      <c r="F4" s="69"/>
    </row>
    <row r="5" spans="1:8" ht="12" customHeight="1">
      <c r="A5" s="24"/>
      <c r="B5" s="24"/>
      <c r="C5" s="24"/>
      <c r="D5" s="24"/>
      <c r="E5" s="24"/>
      <c r="F5" s="24"/>
      <c r="G5" s="2"/>
    </row>
    <row r="6" spans="1:8" ht="14.1" customHeight="1">
      <c r="A6" s="72" t="s">
        <v>62</v>
      </c>
      <c r="B6" s="73"/>
      <c r="C6" s="73"/>
      <c r="D6" s="73"/>
      <c r="E6" s="73"/>
      <c r="F6" s="25"/>
      <c r="G6" s="3"/>
    </row>
    <row r="7" spans="1:8" ht="44.45" customHeight="1">
      <c r="A7" s="74" t="s">
        <v>0</v>
      </c>
      <c r="B7" s="75"/>
      <c r="C7" s="75"/>
      <c r="D7" s="75"/>
      <c r="E7" s="75"/>
      <c r="F7" s="75"/>
      <c r="G7" s="4"/>
    </row>
    <row r="8" spans="1:8" s="8" customFormat="1" ht="12.95" customHeight="1">
      <c r="A8" s="76" t="s">
        <v>1</v>
      </c>
      <c r="B8" s="76" t="s">
        <v>2</v>
      </c>
      <c r="C8" s="76" t="s">
        <v>3</v>
      </c>
      <c r="D8" s="78" t="s">
        <v>4</v>
      </c>
      <c r="E8" s="78" t="s">
        <v>5</v>
      </c>
      <c r="F8" s="76" t="s">
        <v>44</v>
      </c>
      <c r="G8" s="7"/>
    </row>
    <row r="9" spans="1:8" s="8" customFormat="1" ht="12" customHeight="1">
      <c r="A9" s="77"/>
      <c r="B9" s="77"/>
      <c r="C9" s="77"/>
      <c r="D9" s="79"/>
      <c r="E9" s="79"/>
      <c r="F9" s="77"/>
      <c r="G9" s="9"/>
    </row>
    <row r="10" spans="1:8" s="8" customFormat="1" ht="24" customHeight="1">
      <c r="A10" s="77"/>
      <c r="B10" s="77"/>
      <c r="C10" s="77"/>
      <c r="D10" s="79"/>
      <c r="E10" s="79"/>
      <c r="F10" s="77"/>
      <c r="G10" s="9"/>
    </row>
    <row r="11" spans="1:8" ht="14.25" customHeight="1" thickBot="1">
      <c r="A11" s="26">
        <v>1</v>
      </c>
      <c r="B11" s="27">
        <v>2</v>
      </c>
      <c r="C11" s="27">
        <v>3</v>
      </c>
      <c r="D11" s="28" t="s">
        <v>6</v>
      </c>
      <c r="E11" s="28" t="s">
        <v>7</v>
      </c>
      <c r="F11" s="28" t="s">
        <v>8</v>
      </c>
      <c r="G11" s="5"/>
    </row>
    <row r="12" spans="1:8" ht="17.25" customHeight="1">
      <c r="A12" s="16" t="s">
        <v>9</v>
      </c>
      <c r="B12" s="17" t="s">
        <v>10</v>
      </c>
      <c r="C12" s="18" t="s">
        <v>11</v>
      </c>
      <c r="D12" s="19">
        <f>D13+D24</f>
        <v>16713210</v>
      </c>
      <c r="E12" s="19">
        <f>E13+E24</f>
        <v>7274356.0199999996</v>
      </c>
      <c r="F12" s="20">
        <f>E12*100/D12</f>
        <v>43.524589351776228</v>
      </c>
      <c r="G12" s="5"/>
    </row>
    <row r="13" spans="1:8" ht="15" customHeight="1">
      <c r="A13" s="29" t="s">
        <v>12</v>
      </c>
      <c r="B13" s="30"/>
      <c r="C13" s="31"/>
      <c r="D13" s="67">
        <f>D15+D17+D18+D21</f>
        <v>7620000</v>
      </c>
      <c r="E13" s="67">
        <v>3941636.72</v>
      </c>
      <c r="F13" s="70">
        <f>E13*100/D13</f>
        <v>51.72751601049869</v>
      </c>
      <c r="G13" s="10"/>
    </row>
    <row r="14" spans="1:8" ht="14.45" customHeight="1">
      <c r="A14" s="32" t="s">
        <v>13</v>
      </c>
      <c r="B14" s="33" t="s">
        <v>10</v>
      </c>
      <c r="C14" s="34" t="s">
        <v>14</v>
      </c>
      <c r="D14" s="68"/>
      <c r="E14" s="68"/>
      <c r="F14" s="71"/>
      <c r="G14" s="10"/>
      <c r="H14" s="11"/>
    </row>
    <row r="15" spans="1:8" ht="14.45" customHeight="1">
      <c r="A15" s="35" t="s">
        <v>15</v>
      </c>
      <c r="B15" s="36" t="s">
        <v>10</v>
      </c>
      <c r="C15" s="37" t="s">
        <v>16</v>
      </c>
      <c r="D15" s="38">
        <f>D16</f>
        <v>4250000</v>
      </c>
      <c r="E15" s="39">
        <f>E16</f>
        <v>2199919.1</v>
      </c>
      <c r="F15" s="40">
        <f t="shared" ref="F15:F36" si="0">E15*100/D15</f>
        <v>51.762802352941179</v>
      </c>
      <c r="G15" s="10"/>
    </row>
    <row r="16" spans="1:8" ht="14.45" customHeight="1">
      <c r="A16" s="32" t="s">
        <v>17</v>
      </c>
      <c r="B16" s="33" t="s">
        <v>10</v>
      </c>
      <c r="C16" s="34" t="s">
        <v>18</v>
      </c>
      <c r="D16" s="41">
        <v>4250000</v>
      </c>
      <c r="E16" s="42">
        <v>2199919.1</v>
      </c>
      <c r="F16" s="43">
        <f t="shared" si="0"/>
        <v>51.762802352941179</v>
      </c>
      <c r="G16" s="10"/>
    </row>
    <row r="17" spans="1:7" ht="14.45" customHeight="1">
      <c r="A17" s="35" t="s">
        <v>19</v>
      </c>
      <c r="B17" s="36" t="s">
        <v>10</v>
      </c>
      <c r="C17" s="37" t="s">
        <v>20</v>
      </c>
      <c r="D17" s="38">
        <v>120000</v>
      </c>
      <c r="E17" s="39">
        <v>454533.01</v>
      </c>
      <c r="F17" s="40">
        <f t="shared" si="0"/>
        <v>378.77750833333334</v>
      </c>
      <c r="G17" s="10"/>
    </row>
    <row r="18" spans="1:7" s="15" customFormat="1" ht="14.45" customHeight="1">
      <c r="A18" s="35" t="s">
        <v>21</v>
      </c>
      <c r="B18" s="36" t="s">
        <v>10</v>
      </c>
      <c r="C18" s="37" t="s">
        <v>22</v>
      </c>
      <c r="D18" s="38">
        <v>400000</v>
      </c>
      <c r="E18" s="39">
        <v>42288.11</v>
      </c>
      <c r="F18" s="40">
        <f t="shared" si="0"/>
        <v>10.572027500000001</v>
      </c>
      <c r="G18" s="14"/>
    </row>
    <row r="19" spans="1:7" s="13" customFormat="1" ht="14.45" customHeight="1">
      <c r="A19" s="44" t="s">
        <v>23</v>
      </c>
      <c r="B19" s="45" t="s">
        <v>10</v>
      </c>
      <c r="C19" s="46" t="s">
        <v>24</v>
      </c>
      <c r="D19" s="47">
        <v>20000</v>
      </c>
      <c r="E19" s="48">
        <v>-5330.57</v>
      </c>
      <c r="F19" s="49">
        <f t="shared" si="0"/>
        <v>-26.652850000000001</v>
      </c>
      <c r="G19" s="12"/>
    </row>
    <row r="20" spans="1:7" ht="14.45" customHeight="1">
      <c r="A20" s="50" t="s">
        <v>25</v>
      </c>
      <c r="B20" s="33" t="s">
        <v>10</v>
      </c>
      <c r="C20" s="34" t="s">
        <v>26</v>
      </c>
      <c r="D20" s="41">
        <v>380000</v>
      </c>
      <c r="E20" s="42">
        <v>47618.68</v>
      </c>
      <c r="F20" s="43">
        <f t="shared" si="0"/>
        <v>12.531231578947368</v>
      </c>
      <c r="G20" s="10"/>
    </row>
    <row r="21" spans="1:7" ht="84" customHeight="1">
      <c r="A21" s="35" t="s">
        <v>27</v>
      </c>
      <c r="B21" s="36" t="s">
        <v>10</v>
      </c>
      <c r="C21" s="37" t="s">
        <v>28</v>
      </c>
      <c r="D21" s="38">
        <f>D22+D23</f>
        <v>2850000</v>
      </c>
      <c r="E21" s="39">
        <f>E22+E23</f>
        <v>1244896.5</v>
      </c>
      <c r="F21" s="40">
        <f>E21*100/D21</f>
        <v>43.680578947368424</v>
      </c>
      <c r="G21" s="10"/>
    </row>
    <row r="22" spans="1:7" ht="77.25" customHeight="1">
      <c r="A22" s="32" t="s">
        <v>29</v>
      </c>
      <c r="B22" s="33" t="s">
        <v>10</v>
      </c>
      <c r="C22" s="34" t="s">
        <v>47</v>
      </c>
      <c r="D22" s="41">
        <v>2850000</v>
      </c>
      <c r="E22" s="42">
        <v>1231213.92</v>
      </c>
      <c r="F22" s="43">
        <f t="shared" si="0"/>
        <v>43.200488421052633</v>
      </c>
      <c r="G22" s="10"/>
    </row>
    <row r="23" spans="1:7" ht="137.25" customHeight="1">
      <c r="A23" s="32" t="s">
        <v>45</v>
      </c>
      <c r="B23" s="33" t="s">
        <v>10</v>
      </c>
      <c r="C23" s="34" t="s">
        <v>46</v>
      </c>
      <c r="D23" s="41">
        <v>0</v>
      </c>
      <c r="E23" s="42">
        <v>13682.58</v>
      </c>
      <c r="F23" s="43">
        <v>100</v>
      </c>
      <c r="G23" s="10"/>
    </row>
    <row r="24" spans="1:7" ht="85.5" customHeight="1">
      <c r="A24" s="35" t="s">
        <v>30</v>
      </c>
      <c r="B24" s="36" t="s">
        <v>10</v>
      </c>
      <c r="C24" s="37" t="s">
        <v>31</v>
      </c>
      <c r="D24" s="38">
        <f>D25+D26+D29+D31+D35+D36</f>
        <v>9093210</v>
      </c>
      <c r="E24" s="38">
        <f>E25+E29+E31</f>
        <v>3332719.3</v>
      </c>
      <c r="F24" s="40">
        <f t="shared" si="0"/>
        <v>36.650636024022319</v>
      </c>
      <c r="G24" s="10"/>
    </row>
    <row r="25" spans="1:7" ht="31.5" customHeight="1">
      <c r="A25" s="32" t="s">
        <v>32</v>
      </c>
      <c r="B25" s="33" t="s">
        <v>10</v>
      </c>
      <c r="C25" s="34" t="s">
        <v>33</v>
      </c>
      <c r="D25" s="41">
        <v>5477911</v>
      </c>
      <c r="E25" s="42">
        <v>3190033</v>
      </c>
      <c r="F25" s="43">
        <f t="shared" si="0"/>
        <v>58.234480260814749</v>
      </c>
      <c r="G25" s="10"/>
    </row>
    <row r="26" spans="1:7" ht="51.75" customHeight="1">
      <c r="A26" s="35" t="s">
        <v>52</v>
      </c>
      <c r="B26" s="36" t="s">
        <v>10</v>
      </c>
      <c r="C26" s="37" t="s">
        <v>54</v>
      </c>
      <c r="D26" s="38">
        <f>D27+D28</f>
        <v>2088691</v>
      </c>
      <c r="E26" s="38">
        <f>SUM(E27:E36)</f>
        <v>342686.3</v>
      </c>
      <c r="F26" s="40">
        <f t="shared" si="0"/>
        <v>16.406749490470347</v>
      </c>
      <c r="G26" s="10"/>
    </row>
    <row r="27" spans="1:7" ht="48.75" customHeight="1">
      <c r="A27" s="32" t="s">
        <v>53</v>
      </c>
      <c r="B27" s="33" t="s">
        <v>10</v>
      </c>
      <c r="C27" s="34" t="s">
        <v>55</v>
      </c>
      <c r="D27" s="41">
        <v>1388691</v>
      </c>
      <c r="E27" s="42"/>
      <c r="F27" s="49">
        <f t="shared" si="0"/>
        <v>0</v>
      </c>
      <c r="G27" s="10"/>
    </row>
    <row r="28" spans="1:7" ht="21.6" customHeight="1">
      <c r="A28" s="32" t="s">
        <v>56</v>
      </c>
      <c r="B28" s="33" t="s">
        <v>10</v>
      </c>
      <c r="C28" s="34" t="s">
        <v>57</v>
      </c>
      <c r="D28" s="41">
        <v>700000</v>
      </c>
      <c r="E28" s="42"/>
      <c r="F28" s="49">
        <f t="shared" si="0"/>
        <v>0</v>
      </c>
      <c r="G28" s="10"/>
    </row>
    <row r="29" spans="1:7" ht="32.450000000000003" customHeight="1">
      <c r="A29" s="35" t="s">
        <v>34</v>
      </c>
      <c r="B29" s="36" t="s">
        <v>10</v>
      </c>
      <c r="C29" s="37" t="s">
        <v>35</v>
      </c>
      <c r="D29" s="38">
        <v>101575</v>
      </c>
      <c r="E29" s="39">
        <v>42686.3</v>
      </c>
      <c r="F29" s="40">
        <f t="shared" si="0"/>
        <v>42.02441545655919</v>
      </c>
      <c r="G29" s="10"/>
    </row>
    <row r="30" spans="1:7" ht="18.75" customHeight="1">
      <c r="A30" s="35" t="s">
        <v>63</v>
      </c>
      <c r="B30" s="36" t="s">
        <v>10</v>
      </c>
      <c r="C30" s="37" t="s">
        <v>58</v>
      </c>
      <c r="D30" s="38">
        <f>D31+D35</f>
        <v>1381300</v>
      </c>
      <c r="E30" s="38">
        <f>E31+E32</f>
        <v>100000</v>
      </c>
      <c r="F30" s="40">
        <f t="shared" si="0"/>
        <v>7.2395569391153263</v>
      </c>
      <c r="G30" s="10"/>
    </row>
    <row r="31" spans="1:7" ht="118.5" customHeight="1">
      <c r="A31" s="32" t="s">
        <v>60</v>
      </c>
      <c r="B31" s="33" t="s">
        <v>10</v>
      </c>
      <c r="C31" s="34" t="s">
        <v>61</v>
      </c>
      <c r="D31" s="41">
        <f>D32+D34</f>
        <v>1311300</v>
      </c>
      <c r="E31" s="42">
        <v>100000</v>
      </c>
      <c r="F31" s="43">
        <f t="shared" si="0"/>
        <v>7.6260199801723481</v>
      </c>
      <c r="G31" s="10"/>
    </row>
    <row r="32" spans="1:7" ht="171.75" customHeight="1">
      <c r="A32" s="32" t="s">
        <v>59</v>
      </c>
      <c r="B32" s="33" t="s">
        <v>10</v>
      </c>
      <c r="C32" s="34" t="s">
        <v>36</v>
      </c>
      <c r="D32" s="41">
        <v>60000</v>
      </c>
      <c r="E32" s="42">
        <v>0</v>
      </c>
      <c r="F32" s="43">
        <f t="shared" si="0"/>
        <v>0</v>
      </c>
      <c r="G32" s="10"/>
    </row>
    <row r="33" spans="1:7" ht="54" hidden="1" customHeight="1">
      <c r="A33" s="32" t="s">
        <v>37</v>
      </c>
      <c r="B33" s="33" t="s">
        <v>10</v>
      </c>
      <c r="C33" s="34" t="s">
        <v>38</v>
      </c>
      <c r="D33" s="41">
        <v>17130</v>
      </c>
      <c r="E33" s="42">
        <v>0</v>
      </c>
      <c r="F33" s="43">
        <f t="shared" si="0"/>
        <v>0</v>
      </c>
      <c r="G33" s="10"/>
    </row>
    <row r="34" spans="1:7" ht="150.75" customHeight="1">
      <c r="A34" s="32" t="s">
        <v>39</v>
      </c>
      <c r="B34" s="33" t="s">
        <v>10</v>
      </c>
      <c r="C34" s="34" t="s">
        <v>40</v>
      </c>
      <c r="D34" s="41">
        <v>1251300</v>
      </c>
      <c r="E34" s="42">
        <v>100000</v>
      </c>
      <c r="F34" s="43">
        <f t="shared" si="0"/>
        <v>7.9916886438104369</v>
      </c>
      <c r="G34" s="10"/>
    </row>
    <row r="35" spans="1:7" ht="132" customHeight="1">
      <c r="A35" s="32" t="s">
        <v>48</v>
      </c>
      <c r="B35" s="33" t="s">
        <v>10</v>
      </c>
      <c r="C35" s="34" t="s">
        <v>49</v>
      </c>
      <c r="D35" s="41">
        <v>70000</v>
      </c>
      <c r="E35" s="42">
        <v>0</v>
      </c>
      <c r="F35" s="43">
        <f t="shared" si="0"/>
        <v>0</v>
      </c>
      <c r="G35" s="10"/>
    </row>
    <row r="36" spans="1:7" ht="32.25" customHeight="1">
      <c r="A36" s="32" t="s">
        <v>50</v>
      </c>
      <c r="B36" s="33" t="s">
        <v>10</v>
      </c>
      <c r="C36" s="34" t="s">
        <v>51</v>
      </c>
      <c r="D36" s="41">
        <v>43733</v>
      </c>
      <c r="E36" s="42">
        <v>0</v>
      </c>
      <c r="F36" s="43">
        <f t="shared" si="0"/>
        <v>0</v>
      </c>
      <c r="G36" s="10"/>
    </row>
    <row r="37" spans="1:7" ht="15" customHeight="1">
      <c r="A37" s="6"/>
      <c r="B37" s="6"/>
      <c r="C37" s="6"/>
      <c r="D37" s="6"/>
      <c r="E37" s="6"/>
      <c r="F37" s="6"/>
      <c r="G37" s="6"/>
    </row>
  </sheetData>
  <mergeCells count="14">
    <mergeCell ref="F8:F10"/>
    <mergeCell ref="D13:D14"/>
    <mergeCell ref="E13:E14"/>
    <mergeCell ref="F13:F14"/>
    <mergeCell ref="E2:F2"/>
    <mergeCell ref="E3:F3"/>
    <mergeCell ref="E4:F4"/>
    <mergeCell ref="A6:E6"/>
    <mergeCell ref="A7:F7"/>
    <mergeCell ref="A8:A10"/>
    <mergeCell ref="B8:B10"/>
    <mergeCell ref="C8:C10"/>
    <mergeCell ref="D8:D10"/>
    <mergeCell ref="E8:E10"/>
  </mergeCells>
  <pageMargins left="0" right="0" top="0.11811023622047245" bottom="0.15748031496062992" header="0.15748031496062992" footer="0.15748031496062992"/>
  <pageSetup paperSize="9" scale="9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AF8E6444-CECD-4936-A5C9-A94D1203E77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Доходы</vt:lpstr>
      <vt:lpstr>Доходы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zabolotie-3\zabolotie</dc:creator>
  <cp:lastModifiedBy>User</cp:lastModifiedBy>
  <cp:lastPrinted>2020-07-28T08:00:44Z</cp:lastPrinted>
  <dcterms:created xsi:type="dcterms:W3CDTF">2018-07-18T09:17:31Z</dcterms:created>
  <dcterms:modified xsi:type="dcterms:W3CDTF">2020-10-28T12:24:49Z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C:\Users\zabolotie\AppData\Local\Кейсистемс\Свод-СМАРТ\ReportManager\SV_0503117M_20160101_3.xlsx</vt:lpwstr>
  </property>
  <property fmtid="{D5CDD505-2E9C-101B-9397-08002B2CF9AE}" pid="3" name="Report Name">
    <vt:lpwstr>C__Users_zabolotie_AppData_Local_Кейсистемс_Свод-СМАРТ_ReportManager_SV_0503117M_20160101_3.xlsx</vt:lpwstr>
  </property>
</Properties>
</file>