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Документ!$7:$9</definedName>
    <definedName name="_xlnm.Print_Area" localSheetId="0">Документ!$A$1:$G$1055</definedName>
  </definedNames>
  <calcPr calcId="124519"/>
</workbook>
</file>

<file path=xl/calcChain.xml><?xml version="1.0" encoding="utf-8"?>
<calcChain xmlns="http://schemas.openxmlformats.org/spreadsheetml/2006/main">
  <c r="F1051" i="2"/>
  <c r="F1050" s="1"/>
  <c r="F1049" s="1"/>
  <c r="F1048" s="1"/>
  <c r="F1046"/>
  <c r="F1045"/>
  <c r="F1044" s="1"/>
  <c r="F1042"/>
  <c r="F1041" s="1"/>
  <c r="F1040" s="1"/>
  <c r="F1038"/>
  <c r="F1037"/>
  <c r="F1036" s="1"/>
  <c r="F1034"/>
  <c r="F1033" s="1"/>
  <c r="F1032" s="1"/>
  <c r="F1030"/>
  <c r="F1029"/>
  <c r="F1028" s="1"/>
  <c r="F1025"/>
  <c r="F1024" s="1"/>
  <c r="F1023" s="1"/>
  <c r="F1022" s="1"/>
  <c r="F1020"/>
  <c r="F1019" s="1"/>
  <c r="F1017"/>
  <c r="F1016" s="1"/>
  <c r="F1014"/>
  <c r="F1013"/>
  <c r="F1010"/>
  <c r="F1009"/>
  <c r="F1008" s="1"/>
  <c r="F1006"/>
  <c r="F1004"/>
  <c r="F1003" s="1"/>
  <c r="F1002" s="1"/>
  <c r="F999"/>
  <c r="F998" s="1"/>
  <c r="F997" s="1"/>
  <c r="F995"/>
  <c r="F994" s="1"/>
  <c r="F993" s="1"/>
  <c r="F991"/>
  <c r="F990" s="1"/>
  <c r="F989" s="1"/>
  <c r="F987"/>
  <c r="F986" s="1"/>
  <c r="F985" s="1"/>
  <c r="F983"/>
  <c r="F982" s="1"/>
  <c r="F981" s="1"/>
  <c r="F979"/>
  <c r="F978" s="1"/>
  <c r="F977" s="1"/>
  <c r="F975"/>
  <c r="F974" s="1"/>
  <c r="F973" s="1"/>
  <c r="F970"/>
  <c r="F969" s="1"/>
  <c r="F968" s="1"/>
  <c r="F966"/>
  <c r="F965"/>
  <c r="F964" s="1"/>
  <c r="F962"/>
  <c r="F961" s="1"/>
  <c r="F959"/>
  <c r="F958" s="1"/>
  <c r="F955"/>
  <c r="F954" s="1"/>
  <c r="F953" s="1"/>
  <c r="F951"/>
  <c r="F948" s="1"/>
  <c r="F947" s="1"/>
  <c r="F949"/>
  <c r="F945"/>
  <c r="F944"/>
  <c r="F943" s="1"/>
  <c r="F941"/>
  <c r="F940"/>
  <c r="F939" s="1"/>
  <c r="F937"/>
  <c r="F936"/>
  <c r="F935" s="1"/>
  <c r="F933"/>
  <c r="F932"/>
  <c r="F931" s="1"/>
  <c r="F929"/>
  <c r="F928"/>
  <c r="F927" s="1"/>
  <c r="F925"/>
  <c r="F923"/>
  <c r="F921"/>
  <c r="F920" s="1"/>
  <c r="F919" s="1"/>
  <c r="F917"/>
  <c r="F916" s="1"/>
  <c r="F915" s="1"/>
  <c r="F913"/>
  <c r="F912" s="1"/>
  <c r="F911" s="1"/>
  <c r="F909"/>
  <c r="F907"/>
  <c r="F906"/>
  <c r="F904"/>
  <c r="F903" s="1"/>
  <c r="F900"/>
  <c r="F899" s="1"/>
  <c r="F897"/>
  <c r="F896" s="1"/>
  <c r="F894"/>
  <c r="F892"/>
  <c r="F890"/>
  <c r="F886"/>
  <c r="F885" s="1"/>
  <c r="F884" s="1"/>
  <c r="F881"/>
  <c r="F880" s="1"/>
  <c r="F878"/>
  <c r="F877" s="1"/>
  <c r="F875"/>
  <c r="F873"/>
  <c r="F872" s="1"/>
  <c r="F868"/>
  <c r="F867"/>
  <c r="F865"/>
  <c r="F864" s="1"/>
  <c r="F863" s="1"/>
  <c r="F862" s="1"/>
  <c r="F859"/>
  <c r="F858" s="1"/>
  <c r="F856"/>
  <c r="F855" s="1"/>
  <c r="F853"/>
  <c r="F852" s="1"/>
  <c r="F850"/>
  <c r="F849" s="1"/>
  <c r="F847"/>
  <c r="F845"/>
  <c r="F844" s="1"/>
  <c r="F841"/>
  <c r="F840" s="1"/>
  <c r="F839" s="1"/>
  <c r="F837"/>
  <c r="F835"/>
  <c r="F831"/>
  <c r="F830" s="1"/>
  <c r="F829" s="1"/>
  <c r="F827"/>
  <c r="F826" s="1"/>
  <c r="F824"/>
  <c r="F823" s="1"/>
  <c r="F821"/>
  <c r="F819"/>
  <c r="F818" s="1"/>
  <c r="F814"/>
  <c r="F812"/>
  <c r="F811" s="1"/>
  <c r="F810" s="1"/>
  <c r="F808"/>
  <c r="F807"/>
  <c r="F806" s="1"/>
  <c r="F803"/>
  <c r="F802" s="1"/>
  <c r="F801" s="1"/>
  <c r="F799"/>
  <c r="F798" s="1"/>
  <c r="F797" s="1"/>
  <c r="F795"/>
  <c r="F794" s="1"/>
  <c r="F793" s="1"/>
  <c r="F790"/>
  <c r="F789" s="1"/>
  <c r="F787"/>
  <c r="F786" s="1"/>
  <c r="F783"/>
  <c r="F782" s="1"/>
  <c r="F781" s="1"/>
  <c r="F779"/>
  <c r="F778" s="1"/>
  <c r="F777" s="1"/>
  <c r="F775"/>
  <c r="F774" s="1"/>
  <c r="F773" s="1"/>
  <c r="F771"/>
  <c r="F770" s="1"/>
  <c r="F769" s="1"/>
  <c r="F767"/>
  <c r="F766" s="1"/>
  <c r="F764"/>
  <c r="F763"/>
  <c r="F760"/>
  <c r="F759" s="1"/>
  <c r="F758" s="1"/>
  <c r="F756"/>
  <c r="F755"/>
  <c r="F754" s="1"/>
  <c r="F751"/>
  <c r="F750" s="1"/>
  <c r="F748"/>
  <c r="F747"/>
  <c r="F745"/>
  <c r="F743"/>
  <c r="F740"/>
  <c r="F739" s="1"/>
  <c r="F737"/>
  <c r="F736" s="1"/>
  <c r="F732"/>
  <c r="F731" s="1"/>
  <c r="F729"/>
  <c r="F728" s="1"/>
  <c r="F727" s="1"/>
  <c r="F725"/>
  <c r="F724" s="1"/>
  <c r="F722"/>
  <c r="F720"/>
  <c r="F719" s="1"/>
  <c r="F716"/>
  <c r="F715" s="1"/>
  <c r="F714" s="1"/>
  <c r="F712"/>
  <c r="F710"/>
  <c r="F709" s="1"/>
  <c r="F708" s="1"/>
  <c r="F705"/>
  <c r="F704"/>
  <c r="F703" s="1"/>
  <c r="F702" s="1"/>
  <c r="F700"/>
  <c r="F699" s="1"/>
  <c r="F698" s="1"/>
  <c r="F696"/>
  <c r="F695" s="1"/>
  <c r="F694" s="1"/>
  <c r="F692"/>
  <c r="F691" s="1"/>
  <c r="F690" s="1"/>
  <c r="F686"/>
  <c r="F684"/>
  <c r="F680"/>
  <c r="F678"/>
  <c r="F677" s="1"/>
  <c r="F676" s="1"/>
  <c r="F672"/>
  <c r="F671" s="1"/>
  <c r="F670" s="1"/>
  <c r="F668"/>
  <c r="F667" s="1"/>
  <c r="F666" s="1"/>
  <c r="F663"/>
  <c r="F662" s="1"/>
  <c r="F660"/>
  <c r="F659" s="1"/>
  <c r="F657"/>
  <c r="F656" s="1"/>
  <c r="F654"/>
  <c r="F649"/>
  <c r="F648"/>
  <c r="F646"/>
  <c r="F645" s="1"/>
  <c r="F644" s="1"/>
  <c r="F642"/>
  <c r="F641" s="1"/>
  <c r="F640" s="1"/>
  <c r="F638"/>
  <c r="F637" s="1"/>
  <c r="F636" s="1"/>
  <c r="F634"/>
  <c r="F631" s="1"/>
  <c r="F630" s="1"/>
  <c r="F632"/>
  <c r="F627"/>
  <c r="F625"/>
  <c r="F624" s="1"/>
  <c r="F623" s="1"/>
  <c r="F622" s="1"/>
  <c r="F619"/>
  <c r="F616" s="1"/>
  <c r="F617"/>
  <c r="F614"/>
  <c r="F612"/>
  <c r="F609" s="1"/>
  <c r="F608" s="1"/>
  <c r="F607" s="1"/>
  <c r="F610"/>
  <c r="F605"/>
  <c r="F604" s="1"/>
  <c r="F603" s="1"/>
  <c r="F601"/>
  <c r="F600" s="1"/>
  <c r="F599" s="1"/>
  <c r="F597"/>
  <c r="F596" s="1"/>
  <c r="F594"/>
  <c r="F593"/>
  <c r="F591"/>
  <c r="F590" s="1"/>
  <c r="F587"/>
  <c r="F586" s="1"/>
  <c r="F585" s="1"/>
  <c r="F583"/>
  <c r="F582" s="1"/>
  <c r="F581" s="1"/>
  <c r="F579"/>
  <c r="F578" s="1"/>
  <c r="F577" s="1"/>
  <c r="F575"/>
  <c r="F574" s="1"/>
  <c r="F572"/>
  <c r="F571" s="1"/>
  <c r="F570" s="1"/>
  <c r="F568"/>
  <c r="F567" s="1"/>
  <c r="F566" s="1"/>
  <c r="F564"/>
  <c r="F562"/>
  <c r="F561" s="1"/>
  <c r="F560" s="1"/>
  <c r="F558"/>
  <c r="F556"/>
  <c r="F555" s="1"/>
  <c r="F553"/>
  <c r="F551"/>
  <c r="F549"/>
  <c r="F544"/>
  <c r="F543" s="1"/>
  <c r="F541"/>
  <c r="F540" s="1"/>
  <c r="F537"/>
  <c r="F535"/>
  <c r="F531"/>
  <c r="F530" s="1"/>
  <c r="F529" s="1"/>
  <c r="F527"/>
  <c r="F525"/>
  <c r="F521"/>
  <c r="F519"/>
  <c r="F518" s="1"/>
  <c r="F516"/>
  <c r="F514"/>
  <c r="F509" s="1"/>
  <c r="F512"/>
  <c r="F510"/>
  <c r="F505"/>
  <c r="F503"/>
  <c r="F500"/>
  <c r="F498"/>
  <c r="F496"/>
  <c r="F491"/>
  <c r="F490" s="1"/>
  <c r="F489" s="1"/>
  <c r="F488" s="1"/>
  <c r="F487" s="1"/>
  <c r="F485"/>
  <c r="F484"/>
  <c r="F483" s="1"/>
  <c r="F481"/>
  <c r="F480" s="1"/>
  <c r="F479" s="1"/>
  <c r="F476"/>
  <c r="F475" s="1"/>
  <c r="F473"/>
  <c r="F471"/>
  <c r="F470" s="1"/>
  <c r="F468"/>
  <c r="F466"/>
  <c r="F464"/>
  <c r="F463" s="1"/>
  <c r="F459"/>
  <c r="F457"/>
  <c r="F454"/>
  <c r="F452"/>
  <c r="F451" s="1"/>
  <c r="F446"/>
  <c r="F445" s="1"/>
  <c r="F444" s="1"/>
  <c r="F443" s="1"/>
  <c r="F441"/>
  <c r="F440" s="1"/>
  <c r="F439" s="1"/>
  <c r="F437"/>
  <c r="F436" s="1"/>
  <c r="F434"/>
  <c r="F433" s="1"/>
  <c r="F432" s="1"/>
  <c r="F430"/>
  <c r="F429"/>
  <c r="F428" s="1"/>
  <c r="F426"/>
  <c r="F425" s="1"/>
  <c r="F424" s="1"/>
  <c r="F422"/>
  <c r="F420"/>
  <c r="F419" s="1"/>
  <c r="F418" s="1"/>
  <c r="F416"/>
  <c r="F415" s="1"/>
  <c r="F414" s="1"/>
  <c r="F412"/>
  <c r="F411" s="1"/>
  <c r="F410" s="1"/>
  <c r="F407"/>
  <c r="F405"/>
  <c r="F404"/>
  <c r="F403" s="1"/>
  <c r="F402" s="1"/>
  <c r="F400"/>
  <c r="F399" s="1"/>
  <c r="F397"/>
  <c r="F396"/>
  <c r="F394"/>
  <c r="F393" s="1"/>
  <c r="F390"/>
  <c r="F389" s="1"/>
  <c r="F387"/>
  <c r="F386" s="1"/>
  <c r="F384"/>
  <c r="F383"/>
  <c r="F380"/>
  <c r="F379" s="1"/>
  <c r="F378" s="1"/>
  <c r="F376"/>
  <c r="F375"/>
  <c r="F373"/>
  <c r="F372" s="1"/>
  <c r="F369"/>
  <c r="F368" s="1"/>
  <c r="F366"/>
  <c r="F364"/>
  <c r="F362"/>
  <c r="F358"/>
  <c r="F357"/>
  <c r="F356" s="1"/>
  <c r="F354"/>
  <c r="F353" s="1"/>
  <c r="F351"/>
  <c r="F350" s="1"/>
  <c r="F347"/>
  <c r="F346" s="1"/>
  <c r="F344"/>
  <c r="F341" s="1"/>
  <c r="F342"/>
  <c r="F339"/>
  <c r="F337"/>
  <c r="F335"/>
  <c r="F331"/>
  <c r="F330"/>
  <c r="F328"/>
  <c r="F327" s="1"/>
  <c r="F325"/>
  <c r="F324" s="1"/>
  <c r="F322"/>
  <c r="F321"/>
  <c r="F319"/>
  <c r="F318" s="1"/>
  <c r="F316"/>
  <c r="F315" s="1"/>
  <c r="F313"/>
  <c r="F311"/>
  <c r="F309"/>
  <c r="F308" s="1"/>
  <c r="F306"/>
  <c r="F301" s="1"/>
  <c r="F304"/>
  <c r="F302"/>
  <c r="F299"/>
  <c r="F297"/>
  <c r="F295"/>
  <c r="F292"/>
  <c r="F290"/>
  <c r="F288"/>
  <c r="F285"/>
  <c r="F283"/>
  <c r="F281"/>
  <c r="F280" s="1"/>
  <c r="F278"/>
  <c r="F277" s="1"/>
  <c r="F275"/>
  <c r="F273"/>
  <c r="F272" s="1"/>
  <c r="F270"/>
  <c r="F269" s="1"/>
  <c r="F267"/>
  <c r="F266"/>
  <c r="F264"/>
  <c r="F261" s="1"/>
  <c r="F262"/>
  <c r="F259"/>
  <c r="F258" s="1"/>
  <c r="F256"/>
  <c r="F251" s="1"/>
  <c r="F254"/>
  <c r="F252"/>
  <c r="F249"/>
  <c r="F247"/>
  <c r="F245"/>
  <c r="F242"/>
  <c r="F240"/>
  <c r="F239" s="1"/>
  <c r="F237"/>
  <c r="F235"/>
  <c r="F233"/>
  <c r="F232" s="1"/>
  <c r="F229"/>
  <c r="F228" s="1"/>
  <c r="F227" s="1"/>
  <c r="F225"/>
  <c r="F224" s="1"/>
  <c r="F222"/>
  <c r="F220"/>
  <c r="F219" s="1"/>
  <c r="F217"/>
  <c r="F212" s="1"/>
  <c r="F215"/>
  <c r="F213"/>
  <c r="F208"/>
  <c r="F206"/>
  <c r="F201"/>
  <c r="F200"/>
  <c r="F199" s="1"/>
  <c r="F197"/>
  <c r="F196" s="1"/>
  <c r="F195" s="1"/>
  <c r="F193"/>
  <c r="F192"/>
  <c r="F191" s="1"/>
  <c r="F189"/>
  <c r="F188" s="1"/>
  <c r="F187" s="1"/>
  <c r="F183"/>
  <c r="F181"/>
  <c r="F180"/>
  <c r="F178"/>
  <c r="F177" s="1"/>
  <c r="F175"/>
  <c r="F174" s="1"/>
  <c r="F172"/>
  <c r="F171"/>
  <c r="F169"/>
  <c r="F168" s="1"/>
  <c r="F164"/>
  <c r="F162"/>
  <c r="F161" s="1"/>
  <c r="F160" s="1"/>
  <c r="F159" s="1"/>
  <c r="F157"/>
  <c r="F156" s="1"/>
  <c r="F155" s="1"/>
  <c r="F154" s="1"/>
  <c r="F151"/>
  <c r="F150" s="1"/>
  <c r="F149" s="1"/>
  <c r="F147"/>
  <c r="F146" s="1"/>
  <c r="F145" s="1"/>
  <c r="F143"/>
  <c r="F142" s="1"/>
  <c r="F141" s="1"/>
  <c r="F137"/>
  <c r="F134" s="1"/>
  <c r="F133" s="1"/>
  <c r="F132" s="1"/>
  <c r="F135"/>
  <c r="F130"/>
  <c r="F129" s="1"/>
  <c r="F128" s="1"/>
  <c r="F127" s="1"/>
  <c r="F125"/>
  <c r="F122" s="1"/>
  <c r="F121" s="1"/>
  <c r="F123"/>
  <c r="F119"/>
  <c r="F118"/>
  <c r="F117" s="1"/>
  <c r="F113"/>
  <c r="F112" s="1"/>
  <c r="F111" s="1"/>
  <c r="F109"/>
  <c r="F108" s="1"/>
  <c r="F107" s="1"/>
  <c r="F104"/>
  <c r="F102"/>
  <c r="F101" s="1"/>
  <c r="F99"/>
  <c r="F97"/>
  <c r="F96" s="1"/>
  <c r="F94"/>
  <c r="F92"/>
  <c r="F91" s="1"/>
  <c r="F89"/>
  <c r="F87"/>
  <c r="F86" s="1"/>
  <c r="F84"/>
  <c r="F82"/>
  <c r="F81" s="1"/>
  <c r="F78"/>
  <c r="F77" s="1"/>
  <c r="F75"/>
  <c r="F74"/>
  <c r="F72"/>
  <c r="F71" s="1"/>
  <c r="F69"/>
  <c r="F68" s="1"/>
  <c r="F66"/>
  <c r="F65"/>
  <c r="F63"/>
  <c r="F62" s="1"/>
  <c r="F59"/>
  <c r="F58" s="1"/>
  <c r="F56"/>
  <c r="F55" s="1"/>
  <c r="F53"/>
  <c r="F51"/>
  <c r="F50" s="1"/>
  <c r="F48"/>
  <c r="F46"/>
  <c r="F45" s="1"/>
  <c r="F43"/>
  <c r="F42"/>
  <c r="F40"/>
  <c r="F37" s="1"/>
  <c r="F38"/>
  <c r="F35"/>
  <c r="F34" s="1"/>
  <c r="F32"/>
  <c r="F30"/>
  <c r="F26"/>
  <c r="F24"/>
  <c r="F23" s="1"/>
  <c r="F21"/>
  <c r="F16" s="1"/>
  <c r="F19"/>
  <c r="F17"/>
  <c r="F13"/>
  <c r="F12"/>
  <c r="F11" s="1"/>
  <c r="F361" l="1"/>
  <c r="F495"/>
  <c r="F524"/>
  <c r="F523" s="1"/>
  <c r="F589"/>
  <c r="F742"/>
  <c r="F244"/>
  <c r="F231" s="1"/>
  <c r="F294"/>
  <c r="F334"/>
  <c r="F349"/>
  <c r="F817"/>
  <c r="F957"/>
  <c r="F883" s="1"/>
  <c r="F871"/>
  <c r="F870" s="1"/>
  <c r="F478"/>
  <c r="F29"/>
  <c r="F205"/>
  <c r="F204" s="1"/>
  <c r="F203" s="1"/>
  <c r="F287"/>
  <c r="F371"/>
  <c r="F456"/>
  <c r="F450" s="1"/>
  <c r="F449" s="1"/>
  <c r="F448" s="1"/>
  <c r="F502"/>
  <c r="F494" s="1"/>
  <c r="F534"/>
  <c r="F533" s="1"/>
  <c r="F548"/>
  <c r="F547" s="1"/>
  <c r="F683"/>
  <c r="F682" s="1"/>
  <c r="F675" s="1"/>
  <c r="F674" s="1"/>
  <c r="F834"/>
  <c r="F833" s="1"/>
  <c r="F889"/>
  <c r="F902"/>
  <c r="F80"/>
  <c r="F116"/>
  <c r="F115" s="1"/>
  <c r="F153"/>
  <c r="F333"/>
  <c r="F382"/>
  <c r="F792"/>
  <c r="F1012"/>
  <c r="F1001" s="1"/>
  <c r="F186"/>
  <c r="F360"/>
  <c r="F409"/>
  <c r="F462"/>
  <c r="F461" s="1"/>
  <c r="F546"/>
  <c r="F718"/>
  <c r="F861"/>
  <c r="F1027"/>
  <c r="F61"/>
  <c r="F106"/>
  <c r="F392"/>
  <c r="F653"/>
  <c r="F652" s="1"/>
  <c r="F651" s="1"/>
  <c r="F735"/>
  <c r="F734" s="1"/>
  <c r="F785"/>
  <c r="F843"/>
  <c r="F140"/>
  <c r="F167"/>
  <c r="F166" s="1"/>
  <c r="F211"/>
  <c r="F508"/>
  <c r="F539"/>
  <c r="F665"/>
  <c r="F689"/>
  <c r="F688" s="1"/>
  <c r="F762"/>
  <c r="F805"/>
  <c r="F888"/>
  <c r="F629"/>
  <c r="F707"/>
  <c r="F972"/>
  <c r="F15"/>
  <c r="F10" s="1"/>
  <c r="F621" l="1"/>
  <c r="F210"/>
  <c r="F753"/>
  <c r="F185"/>
  <c r="F816"/>
  <c r="F507"/>
  <c r="F493" s="1"/>
  <c r="F1053" l="1"/>
  <c r="E626"/>
  <c r="G625"/>
  <c r="G1042"/>
  <c r="E1042" s="1"/>
  <c r="E1043"/>
  <c r="E625" l="1"/>
  <c r="G1041"/>
  <c r="E828"/>
  <c r="G827"/>
  <c r="E827" s="1"/>
  <c r="E606"/>
  <c r="G605"/>
  <c r="E605" s="1"/>
  <c r="E423"/>
  <c r="G422"/>
  <c r="E422" s="1"/>
  <c r="G137"/>
  <c r="E139"/>
  <c r="E138"/>
  <c r="E137"/>
  <c r="D1051"/>
  <c r="D1050" s="1"/>
  <c r="D1049" s="1"/>
  <c r="D1048" s="1"/>
  <c r="D1046"/>
  <c r="D1045" s="1"/>
  <c r="D1044" s="1"/>
  <c r="D1038"/>
  <c r="D1037"/>
  <c r="D1036" s="1"/>
  <c r="D1034"/>
  <c r="D1033" s="1"/>
  <c r="D1032" s="1"/>
  <c r="D1030"/>
  <c r="D1029" s="1"/>
  <c r="D1028" s="1"/>
  <c r="D1025"/>
  <c r="D1024"/>
  <c r="D1023" s="1"/>
  <c r="D1022" s="1"/>
  <c r="D1020"/>
  <c r="D1019" s="1"/>
  <c r="D1017"/>
  <c r="D1016" s="1"/>
  <c r="D1014"/>
  <c r="D1013"/>
  <c r="D1010"/>
  <c r="D1009" s="1"/>
  <c r="D1008" s="1"/>
  <c r="D1006"/>
  <c r="D1004"/>
  <c r="D999"/>
  <c r="D998" s="1"/>
  <c r="D997" s="1"/>
  <c r="D995"/>
  <c r="D994" s="1"/>
  <c r="D993" s="1"/>
  <c r="D991"/>
  <c r="D990" s="1"/>
  <c r="D989" s="1"/>
  <c r="D987"/>
  <c r="D986" s="1"/>
  <c r="D985" s="1"/>
  <c r="D983"/>
  <c r="D982" s="1"/>
  <c r="D981" s="1"/>
  <c r="D979"/>
  <c r="D978" s="1"/>
  <c r="D977" s="1"/>
  <c r="D975"/>
  <c r="D974" s="1"/>
  <c r="D973" s="1"/>
  <c r="D970"/>
  <c r="D969" s="1"/>
  <c r="D968" s="1"/>
  <c r="D966"/>
  <c r="D965" s="1"/>
  <c r="D964" s="1"/>
  <c r="D962"/>
  <c r="D961" s="1"/>
  <c r="D959"/>
  <c r="D958" s="1"/>
  <c r="D955"/>
  <c r="D954" s="1"/>
  <c r="D953" s="1"/>
  <c r="D951"/>
  <c r="D949"/>
  <c r="D945"/>
  <c r="D944" s="1"/>
  <c r="D943" s="1"/>
  <c r="D941"/>
  <c r="D940" s="1"/>
  <c r="D939" s="1"/>
  <c r="D937"/>
  <c r="D936" s="1"/>
  <c r="D935" s="1"/>
  <c r="D933"/>
  <c r="D932" s="1"/>
  <c r="D931" s="1"/>
  <c r="D929"/>
  <c r="D928" s="1"/>
  <c r="D927" s="1"/>
  <c r="D925"/>
  <c r="D923"/>
  <c r="D921"/>
  <c r="D917"/>
  <c r="D916" s="1"/>
  <c r="D915" s="1"/>
  <c r="D913"/>
  <c r="D912" s="1"/>
  <c r="D911" s="1"/>
  <c r="D909"/>
  <c r="D907"/>
  <c r="D904"/>
  <c r="D903" s="1"/>
  <c r="D900"/>
  <c r="D899" s="1"/>
  <c r="D897"/>
  <c r="D896" s="1"/>
  <c r="D894"/>
  <c r="D892"/>
  <c r="D890"/>
  <c r="D886"/>
  <c r="D885" s="1"/>
  <c r="D884" s="1"/>
  <c r="D881"/>
  <c r="D880" s="1"/>
  <c r="D878"/>
  <c r="D877" s="1"/>
  <c r="D875"/>
  <c r="D873"/>
  <c r="D868"/>
  <c r="D867" s="1"/>
  <c r="D865"/>
  <c r="D864" s="1"/>
  <c r="D859"/>
  <c r="D858" s="1"/>
  <c r="D856"/>
  <c r="D855" s="1"/>
  <c r="D853"/>
  <c r="D852" s="1"/>
  <c r="D850"/>
  <c r="D849" s="1"/>
  <c r="D847"/>
  <c r="D845"/>
  <c r="D844" s="1"/>
  <c r="D841"/>
  <c r="D840" s="1"/>
  <c r="D839" s="1"/>
  <c r="D837"/>
  <c r="D835"/>
  <c r="D831"/>
  <c r="D830" s="1"/>
  <c r="D829" s="1"/>
  <c r="D824"/>
  <c r="D823" s="1"/>
  <c r="D821"/>
  <c r="D819"/>
  <c r="D814"/>
  <c r="D812"/>
  <c r="D808"/>
  <c r="D807" s="1"/>
  <c r="D806" s="1"/>
  <c r="D803"/>
  <c r="D802" s="1"/>
  <c r="D801" s="1"/>
  <c r="D799"/>
  <c r="D798" s="1"/>
  <c r="D797" s="1"/>
  <c r="D795"/>
  <c r="D794" s="1"/>
  <c r="D793" s="1"/>
  <c r="D790"/>
  <c r="D789" s="1"/>
  <c r="D787"/>
  <c r="D786" s="1"/>
  <c r="D783"/>
  <c r="D782" s="1"/>
  <c r="D781" s="1"/>
  <c r="D779"/>
  <c r="D778" s="1"/>
  <c r="D777" s="1"/>
  <c r="D775"/>
  <c r="D774" s="1"/>
  <c r="D773" s="1"/>
  <c r="D771"/>
  <c r="D770" s="1"/>
  <c r="D769" s="1"/>
  <c r="D767"/>
  <c r="D766" s="1"/>
  <c r="D764"/>
  <c r="D763" s="1"/>
  <c r="D760"/>
  <c r="D759" s="1"/>
  <c r="D758" s="1"/>
  <c r="D756"/>
  <c r="D755" s="1"/>
  <c r="D754" s="1"/>
  <c r="D751"/>
  <c r="D750" s="1"/>
  <c r="D748"/>
  <c r="D747"/>
  <c r="D745"/>
  <c r="D743"/>
  <c r="D740"/>
  <c r="D739" s="1"/>
  <c r="D737"/>
  <c r="D736" s="1"/>
  <c r="D732"/>
  <c r="D731" s="1"/>
  <c r="D729"/>
  <c r="D728" s="1"/>
  <c r="D725"/>
  <c r="D724" s="1"/>
  <c r="D722"/>
  <c r="D720"/>
  <c r="D716"/>
  <c r="D715" s="1"/>
  <c r="D714" s="1"/>
  <c r="D712"/>
  <c r="D710"/>
  <c r="D705"/>
  <c r="D704" s="1"/>
  <c r="D703" s="1"/>
  <c r="D702" s="1"/>
  <c r="D700"/>
  <c r="D699" s="1"/>
  <c r="D698" s="1"/>
  <c r="D696"/>
  <c r="D695" s="1"/>
  <c r="D694" s="1"/>
  <c r="D692"/>
  <c r="D691" s="1"/>
  <c r="D690" s="1"/>
  <c r="D686"/>
  <c r="D684"/>
  <c r="D683" s="1"/>
  <c r="D682" s="1"/>
  <c r="D680"/>
  <c r="D678"/>
  <c r="D672"/>
  <c r="D671" s="1"/>
  <c r="D670" s="1"/>
  <c r="D668"/>
  <c r="D667" s="1"/>
  <c r="D666" s="1"/>
  <c r="D663"/>
  <c r="D662"/>
  <c r="D660"/>
  <c r="D659" s="1"/>
  <c r="D657"/>
  <c r="D656" s="1"/>
  <c r="D654"/>
  <c r="D649"/>
  <c r="D648" s="1"/>
  <c r="D646"/>
  <c r="D645" s="1"/>
  <c r="D644" s="1"/>
  <c r="D642"/>
  <c r="D641" s="1"/>
  <c r="D640" s="1"/>
  <c r="D638"/>
  <c r="D637" s="1"/>
  <c r="D636" s="1"/>
  <c r="D634"/>
  <c r="D632"/>
  <c r="D627"/>
  <c r="D624" s="1"/>
  <c r="D623" s="1"/>
  <c r="D622" s="1"/>
  <c r="D619"/>
  <c r="D617"/>
  <c r="D614"/>
  <c r="D612"/>
  <c r="D610"/>
  <c r="D601"/>
  <c r="D600" s="1"/>
  <c r="D599" s="1"/>
  <c r="D597"/>
  <c r="D596" s="1"/>
  <c r="D594"/>
  <c r="D593" s="1"/>
  <c r="D591"/>
  <c r="D590" s="1"/>
  <c r="D587"/>
  <c r="D586" s="1"/>
  <c r="D585" s="1"/>
  <c r="D583"/>
  <c r="D582" s="1"/>
  <c r="D581" s="1"/>
  <c r="D579"/>
  <c r="D578" s="1"/>
  <c r="D577" s="1"/>
  <c r="D575"/>
  <c r="D574" s="1"/>
  <c r="D572"/>
  <c r="D571" s="1"/>
  <c r="D568"/>
  <c r="D567" s="1"/>
  <c r="D566" s="1"/>
  <c r="D564"/>
  <c r="D562"/>
  <c r="D558"/>
  <c r="D556"/>
  <c r="D553"/>
  <c r="D551"/>
  <c r="D549"/>
  <c r="D544"/>
  <c r="D543" s="1"/>
  <c r="D541"/>
  <c r="D540" s="1"/>
  <c r="D537"/>
  <c r="D535"/>
  <c r="D531"/>
  <c r="D530" s="1"/>
  <c r="D529" s="1"/>
  <c r="D527"/>
  <c r="D525"/>
  <c r="D521"/>
  <c r="D519"/>
  <c r="D516"/>
  <c r="D514"/>
  <c r="D512"/>
  <c r="D510"/>
  <c r="D505"/>
  <c r="D503"/>
  <c r="D500"/>
  <c r="D498"/>
  <c r="D496"/>
  <c r="D495" s="1"/>
  <c r="D491"/>
  <c r="D490" s="1"/>
  <c r="D489" s="1"/>
  <c r="D488" s="1"/>
  <c r="D487" s="1"/>
  <c r="D485"/>
  <c r="D484" s="1"/>
  <c r="D483" s="1"/>
  <c r="D481"/>
  <c r="D480" s="1"/>
  <c r="D479" s="1"/>
  <c r="D476"/>
  <c r="D475" s="1"/>
  <c r="D473"/>
  <c r="D471"/>
  <c r="D468"/>
  <c r="D466"/>
  <c r="D464"/>
  <c r="D459"/>
  <c r="D457"/>
  <c r="D454"/>
  <c r="D452"/>
  <c r="D446"/>
  <c r="D445" s="1"/>
  <c r="D444" s="1"/>
  <c r="D443" s="1"/>
  <c r="D441"/>
  <c r="D440" s="1"/>
  <c r="D439" s="1"/>
  <c r="D437"/>
  <c r="D436" s="1"/>
  <c r="D434"/>
  <c r="D433" s="1"/>
  <c r="D432" s="1"/>
  <c r="D430"/>
  <c r="D429" s="1"/>
  <c r="D428" s="1"/>
  <c r="D426"/>
  <c r="D425"/>
  <c r="D424" s="1"/>
  <c r="D420"/>
  <c r="D419" s="1"/>
  <c r="D418" s="1"/>
  <c r="D416"/>
  <c r="D415" s="1"/>
  <c r="D414" s="1"/>
  <c r="D412"/>
  <c r="D411" s="1"/>
  <c r="D410" s="1"/>
  <c r="D407"/>
  <c r="D405"/>
  <c r="D400"/>
  <c r="D399"/>
  <c r="D397"/>
  <c r="D396" s="1"/>
  <c r="D394"/>
  <c r="D393" s="1"/>
  <c r="D390"/>
  <c r="D389" s="1"/>
  <c r="D387"/>
  <c r="D386" s="1"/>
  <c r="D384"/>
  <c r="D383" s="1"/>
  <c r="D380"/>
  <c r="D379" s="1"/>
  <c r="D378" s="1"/>
  <c r="D376"/>
  <c r="D375" s="1"/>
  <c r="D373"/>
  <c r="D372" s="1"/>
  <c r="D369"/>
  <c r="D368" s="1"/>
  <c r="D366"/>
  <c r="D364"/>
  <c r="D362"/>
  <c r="D358"/>
  <c r="D357" s="1"/>
  <c r="D356" s="1"/>
  <c r="D354"/>
  <c r="D353" s="1"/>
  <c r="D351"/>
  <c r="D350"/>
  <c r="D347"/>
  <c r="D346" s="1"/>
  <c r="D344"/>
  <c r="D342"/>
  <c r="D339"/>
  <c r="D337"/>
  <c r="D335"/>
  <c r="D331"/>
  <c r="D330" s="1"/>
  <c r="D328"/>
  <c r="D327" s="1"/>
  <c r="D325"/>
  <c r="D324" s="1"/>
  <c r="D322"/>
  <c r="D321" s="1"/>
  <c r="D319"/>
  <c r="D318" s="1"/>
  <c r="D316"/>
  <c r="D315" s="1"/>
  <c r="D313"/>
  <c r="D311"/>
  <c r="D309"/>
  <c r="D306"/>
  <c r="D304"/>
  <c r="D302"/>
  <c r="D299"/>
  <c r="D297"/>
  <c r="D295"/>
  <c r="D292"/>
  <c r="D290"/>
  <c r="D288"/>
  <c r="D285"/>
  <c r="D283"/>
  <c r="D281"/>
  <c r="D278"/>
  <c r="D277" s="1"/>
  <c r="D275"/>
  <c r="D273"/>
  <c r="D270"/>
  <c r="D269" s="1"/>
  <c r="D267"/>
  <c r="D266" s="1"/>
  <c r="D264"/>
  <c r="D262"/>
  <c r="D259"/>
  <c r="D258" s="1"/>
  <c r="D256"/>
  <c r="D254"/>
  <c r="D252"/>
  <c r="D249"/>
  <c r="D247"/>
  <c r="D245"/>
  <c r="D242"/>
  <c r="D240"/>
  <c r="D237"/>
  <c r="D235"/>
  <c r="D233"/>
  <c r="D229"/>
  <c r="D228" s="1"/>
  <c r="D227" s="1"/>
  <c r="D225"/>
  <c r="D224" s="1"/>
  <c r="D222"/>
  <c r="D220"/>
  <c r="D217"/>
  <c r="D215"/>
  <c r="D213"/>
  <c r="D208"/>
  <c r="D206"/>
  <c r="D205"/>
  <c r="D204" s="1"/>
  <c r="D203" s="1"/>
  <c r="D201"/>
  <c r="D200" s="1"/>
  <c r="D199" s="1"/>
  <c r="D197"/>
  <c r="D196" s="1"/>
  <c r="D195" s="1"/>
  <c r="D193"/>
  <c r="D192" s="1"/>
  <c r="D191" s="1"/>
  <c r="D189"/>
  <c r="D188" s="1"/>
  <c r="D187" s="1"/>
  <c r="D183"/>
  <c r="D181"/>
  <c r="D178"/>
  <c r="D177" s="1"/>
  <c r="D175"/>
  <c r="D174" s="1"/>
  <c r="D172"/>
  <c r="D171" s="1"/>
  <c r="D169"/>
  <c r="D168" s="1"/>
  <c r="D164"/>
  <c r="D162"/>
  <c r="D161" s="1"/>
  <c r="D160" s="1"/>
  <c r="D159" s="1"/>
  <c r="D157"/>
  <c r="D156" s="1"/>
  <c r="D155" s="1"/>
  <c r="D154" s="1"/>
  <c r="D151"/>
  <c r="D150" s="1"/>
  <c r="D149" s="1"/>
  <c r="D147"/>
  <c r="D146" s="1"/>
  <c r="D145" s="1"/>
  <c r="D143"/>
  <c r="D142" s="1"/>
  <c r="D141" s="1"/>
  <c r="D135"/>
  <c r="D134" s="1"/>
  <c r="D133" s="1"/>
  <c r="D132" s="1"/>
  <c r="D130"/>
  <c r="D129" s="1"/>
  <c r="D128" s="1"/>
  <c r="D127" s="1"/>
  <c r="D125"/>
  <c r="D123"/>
  <c r="D119"/>
  <c r="D118" s="1"/>
  <c r="D117" s="1"/>
  <c r="D113"/>
  <c r="D112" s="1"/>
  <c r="D111" s="1"/>
  <c r="D109"/>
  <c r="D108" s="1"/>
  <c r="D107" s="1"/>
  <c r="D104"/>
  <c r="D102"/>
  <c r="D99"/>
  <c r="D97"/>
  <c r="D94"/>
  <c r="D92"/>
  <c r="D89"/>
  <c r="D87"/>
  <c r="D84"/>
  <c r="D82"/>
  <c r="D78"/>
  <c r="D77" s="1"/>
  <c r="D75"/>
  <c r="D74" s="1"/>
  <c r="D72"/>
  <c r="D71" s="1"/>
  <c r="D69"/>
  <c r="D68" s="1"/>
  <c r="D66"/>
  <c r="D65" s="1"/>
  <c r="D63"/>
  <c r="D62" s="1"/>
  <c r="D59"/>
  <c r="D58" s="1"/>
  <c r="D56"/>
  <c r="D55" s="1"/>
  <c r="D53"/>
  <c r="D51"/>
  <c r="D48"/>
  <c r="D46"/>
  <c r="D43"/>
  <c r="D42" s="1"/>
  <c r="D40"/>
  <c r="D38"/>
  <c r="D35"/>
  <c r="D34" s="1"/>
  <c r="D32"/>
  <c r="D30"/>
  <c r="D29" s="1"/>
  <c r="D26"/>
  <c r="D24"/>
  <c r="D21"/>
  <c r="D19"/>
  <c r="D17"/>
  <c r="D13"/>
  <c r="D12" s="1"/>
  <c r="D11" s="1"/>
  <c r="E482"/>
  <c r="G481"/>
  <c r="E481" l="1"/>
  <c r="D341"/>
  <c r="D811"/>
  <c r="D810" s="1"/>
  <c r="D1027"/>
  <c r="D91"/>
  <c r="D153"/>
  <c r="D524"/>
  <c r="D523" s="1"/>
  <c r="D834"/>
  <c r="D833" s="1"/>
  <c r="D872"/>
  <c r="D451"/>
  <c r="D906"/>
  <c r="D902" s="1"/>
  <c r="G826"/>
  <c r="E826" s="1"/>
  <c r="E1041"/>
  <c r="G1040"/>
  <c r="E1040" s="1"/>
  <c r="D180"/>
  <c r="D167" s="1"/>
  <c r="D166" s="1"/>
  <c r="D219"/>
  <c r="D232"/>
  <c r="D261"/>
  <c r="D272"/>
  <c r="D470"/>
  <c r="D534"/>
  <c r="D533" s="1"/>
  <c r="D548"/>
  <c r="D631"/>
  <c r="D630" s="1"/>
  <c r="D677"/>
  <c r="D676" s="1"/>
  <c r="D675" s="1"/>
  <c r="D674" s="1"/>
  <c r="D456"/>
  <c r="D450" s="1"/>
  <c r="D449" s="1"/>
  <c r="D509"/>
  <c r="D555"/>
  <c r="D843"/>
  <c r="D1012"/>
  <c r="G604"/>
  <c r="D244"/>
  <c r="D287"/>
  <c r="D334"/>
  <c r="D333" s="1"/>
  <c r="D609"/>
  <c r="D742"/>
  <c r="D735" s="1"/>
  <c r="D734" s="1"/>
  <c r="D818"/>
  <c r="D817" s="1"/>
  <c r="D816" s="1"/>
  <c r="D889"/>
  <c r="D23"/>
  <c r="D50"/>
  <c r="D101"/>
  <c r="D361"/>
  <c r="D360" s="1"/>
  <c r="D502"/>
  <c r="D494" s="1"/>
  <c r="D518"/>
  <c r="D719"/>
  <c r="D1003"/>
  <c r="D1002" s="1"/>
  <c r="D122"/>
  <c r="D121" s="1"/>
  <c r="D116" s="1"/>
  <c r="D115" s="1"/>
  <c r="D239"/>
  <c r="D920"/>
  <c r="D919" s="1"/>
  <c r="D301"/>
  <c r="D37"/>
  <c r="D86"/>
  <c r="D212"/>
  <c r="D211" s="1"/>
  <c r="D16"/>
  <c r="D45"/>
  <c r="D81"/>
  <c r="D80" s="1"/>
  <c r="D96"/>
  <c r="D251"/>
  <c r="D280"/>
  <c r="D294"/>
  <c r="D308"/>
  <c r="D404"/>
  <c r="D403" s="1"/>
  <c r="D402" s="1"/>
  <c r="D463"/>
  <c r="D561"/>
  <c r="D560" s="1"/>
  <c r="D616"/>
  <c r="D709"/>
  <c r="D708" s="1"/>
  <c r="D948"/>
  <c r="D947" s="1"/>
  <c r="D653"/>
  <c r="D652" s="1"/>
  <c r="D651" s="1"/>
  <c r="D106"/>
  <c r="D409"/>
  <c r="D665"/>
  <c r="D785"/>
  <c r="D371"/>
  <c r="D392"/>
  <c r="D727"/>
  <c r="D762"/>
  <c r="D753" s="1"/>
  <c r="D805"/>
  <c r="D186"/>
  <c r="D185" s="1"/>
  <c r="D570"/>
  <c r="D871"/>
  <c r="D870" s="1"/>
  <c r="D888"/>
  <c r="D61"/>
  <c r="D140"/>
  <c r="D539"/>
  <c r="D589"/>
  <c r="D957"/>
  <c r="D349"/>
  <c r="D382"/>
  <c r="D478"/>
  <c r="D629"/>
  <c r="D718"/>
  <c r="D792"/>
  <c r="D863"/>
  <c r="D862" s="1"/>
  <c r="D972"/>
  <c r="D689"/>
  <c r="D688" s="1"/>
  <c r="G480"/>
  <c r="G479" s="1"/>
  <c r="E479" s="1"/>
  <c r="E650"/>
  <c r="G649"/>
  <c r="G648" s="1"/>
  <c r="E648" s="1"/>
  <c r="D462" l="1"/>
  <c r="D461" s="1"/>
  <c r="D547"/>
  <c r="D608"/>
  <c r="D607" s="1"/>
  <c r="D15"/>
  <c r="D10" s="1"/>
  <c r="D231"/>
  <c r="D210" s="1"/>
  <c r="D1001"/>
  <c r="D448"/>
  <c r="G603"/>
  <c r="E603" s="1"/>
  <c r="E604"/>
  <c r="D883"/>
  <c r="D546"/>
  <c r="D508"/>
  <c r="D507" s="1"/>
  <c r="D861"/>
  <c r="D707"/>
  <c r="D621"/>
  <c r="E480"/>
  <c r="E649"/>
  <c r="E370"/>
  <c r="G369"/>
  <c r="G368" s="1"/>
  <c r="E368" s="1"/>
  <c r="E1047"/>
  <c r="G1046"/>
  <c r="E1046" s="1"/>
  <c r="G962"/>
  <c r="G961" s="1"/>
  <c r="E961" s="1"/>
  <c r="E963"/>
  <c r="G949"/>
  <c r="E949" s="1"/>
  <c r="E950"/>
  <c r="D493" l="1"/>
  <c r="D1053"/>
  <c r="G1045"/>
  <c r="E369"/>
  <c r="E962"/>
  <c r="G890"/>
  <c r="E890" s="1"/>
  <c r="E891"/>
  <c r="E876"/>
  <c r="G875"/>
  <c r="E875" s="1"/>
  <c r="E854"/>
  <c r="G853"/>
  <c r="G852" s="1"/>
  <c r="E852" s="1"/>
  <c r="E815"/>
  <c r="G814"/>
  <c r="E814" s="1"/>
  <c r="E804"/>
  <c r="G803"/>
  <c r="E803" s="1"/>
  <c r="E752"/>
  <c r="G751"/>
  <c r="G750" s="1"/>
  <c r="E750" s="1"/>
  <c r="E723"/>
  <c r="G722"/>
  <c r="E722" s="1"/>
  <c r="E711"/>
  <c r="G710"/>
  <c r="E710" s="1"/>
  <c r="E701"/>
  <c r="G700"/>
  <c r="G699" s="1"/>
  <c r="E661"/>
  <c r="E658"/>
  <c r="G657"/>
  <c r="E657" s="1"/>
  <c r="G660"/>
  <c r="G659" s="1"/>
  <c r="E659" s="1"/>
  <c r="E633"/>
  <c r="G632"/>
  <c r="E632" s="1"/>
  <c r="E618"/>
  <c r="G617"/>
  <c r="E617" s="1"/>
  <c r="G471"/>
  <c r="E471" s="1"/>
  <c r="E472"/>
  <c r="G457"/>
  <c r="E457" s="1"/>
  <c r="E458"/>
  <c r="E453"/>
  <c r="G452"/>
  <c r="E452" s="1"/>
  <c r="E435"/>
  <c r="G434"/>
  <c r="G433" s="1"/>
  <c r="E401"/>
  <c r="E398"/>
  <c r="G397"/>
  <c r="E397" s="1"/>
  <c r="G400"/>
  <c r="G399" s="1"/>
  <c r="E399" s="1"/>
  <c r="E348"/>
  <c r="G347"/>
  <c r="E347" s="1"/>
  <c r="E343"/>
  <c r="G342"/>
  <c r="E342" s="1"/>
  <c r="E332"/>
  <c r="G331"/>
  <c r="E331" s="1"/>
  <c r="E276"/>
  <c r="G275"/>
  <c r="E275" s="1"/>
  <c r="E265"/>
  <c r="G264"/>
  <c r="E264" s="1"/>
  <c r="E260"/>
  <c r="G259"/>
  <c r="G258" s="1"/>
  <c r="E258" s="1"/>
  <c r="E1045" l="1"/>
  <c r="G1044"/>
  <c r="E1044" s="1"/>
  <c r="G330"/>
  <c r="E330" s="1"/>
  <c r="G346"/>
  <c r="E346" s="1"/>
  <c r="E853"/>
  <c r="E751"/>
  <c r="G396"/>
  <c r="E396" s="1"/>
  <c r="G656"/>
  <c r="E656" s="1"/>
  <c r="G698"/>
  <c r="E698" s="1"/>
  <c r="E699"/>
  <c r="E700"/>
  <c r="G802"/>
  <c r="G432"/>
  <c r="E433"/>
  <c r="E660"/>
  <c r="E434"/>
  <c r="E400"/>
  <c r="E259"/>
  <c r="G801" l="1"/>
  <c r="E801" s="1"/>
  <c r="E802"/>
  <c r="E250" l="1"/>
  <c r="G249"/>
  <c r="E249" s="1"/>
  <c r="E184"/>
  <c r="G183"/>
  <c r="E183" s="1"/>
  <c r="E165"/>
  <c r="G164"/>
  <c r="E164" s="1"/>
  <c r="E22"/>
  <c r="G21"/>
  <c r="E21" s="1"/>
  <c r="E1052"/>
  <c r="E1039"/>
  <c r="E1035"/>
  <c r="E1031"/>
  <c r="E1026"/>
  <c r="E1021"/>
  <c r="E1018"/>
  <c r="E1015"/>
  <c r="E1011"/>
  <c r="E1007"/>
  <c r="E1005"/>
  <c r="E1000"/>
  <c r="E996"/>
  <c r="E992"/>
  <c r="E988"/>
  <c r="E984"/>
  <c r="E980"/>
  <c r="E976"/>
  <c r="E971"/>
  <c r="E967"/>
  <c r="E960"/>
  <c r="E956"/>
  <c r="E952"/>
  <c r="E946"/>
  <c r="E942"/>
  <c r="E938"/>
  <c r="E934"/>
  <c r="E930"/>
  <c r="E926"/>
  <c r="E924"/>
  <c r="E922"/>
  <c r="E918"/>
  <c r="E914"/>
  <c r="E910"/>
  <c r="E908"/>
  <c r="E905"/>
  <c r="E901"/>
  <c r="E898"/>
  <c r="E895"/>
  <c r="E893"/>
  <c r="E887"/>
  <c r="E882"/>
  <c r="E879"/>
  <c r="E874"/>
  <c r="E869"/>
  <c r="E866"/>
  <c r="E860"/>
  <c r="E857"/>
  <c r="E851"/>
  <c r="E848"/>
  <c r="E846"/>
  <c r="E842"/>
  <c r="E838"/>
  <c r="E836"/>
  <c r="E832"/>
  <c r="E825"/>
  <c r="E822"/>
  <c r="E820"/>
  <c r="E813"/>
  <c r="E809"/>
  <c r="E800"/>
  <c r="E796"/>
  <c r="E791"/>
  <c r="E788"/>
  <c r="E784"/>
  <c r="E780"/>
  <c r="E776"/>
  <c r="E772"/>
  <c r="E768"/>
  <c r="E765"/>
  <c r="E761"/>
  <c r="E757"/>
  <c r="E749"/>
  <c r="E746"/>
  <c r="E744"/>
  <c r="E741"/>
  <c r="E738"/>
  <c r="E733"/>
  <c r="E730"/>
  <c r="E726"/>
  <c r="E721"/>
  <c r="E717"/>
  <c r="E713"/>
  <c r="E706"/>
  <c r="E697"/>
  <c r="E693"/>
  <c r="E687"/>
  <c r="E685"/>
  <c r="E681"/>
  <c r="E679"/>
  <c r="E673"/>
  <c r="E669"/>
  <c r="E664"/>
  <c r="E655"/>
  <c r="E647"/>
  <c r="E643"/>
  <c r="E639"/>
  <c r="E635"/>
  <c r="E628"/>
  <c r="E620"/>
  <c r="E615"/>
  <c r="E613"/>
  <c r="E611"/>
  <c r="E602"/>
  <c r="E598"/>
  <c r="E595"/>
  <c r="E592"/>
  <c r="E588"/>
  <c r="E584"/>
  <c r="E580"/>
  <c r="E576"/>
  <c r="E573"/>
  <c r="E569"/>
  <c r="E565"/>
  <c r="E563"/>
  <c r="E559"/>
  <c r="E557"/>
  <c r="E554"/>
  <c r="E552"/>
  <c r="E550"/>
  <c r="E545"/>
  <c r="E542"/>
  <c r="E538"/>
  <c r="E536"/>
  <c r="E532"/>
  <c r="E528"/>
  <c r="E526"/>
  <c r="E522"/>
  <c r="E520"/>
  <c r="E517"/>
  <c r="E515"/>
  <c r="E513"/>
  <c r="E511"/>
  <c r="E506"/>
  <c r="E504"/>
  <c r="E501"/>
  <c r="E499"/>
  <c r="E497"/>
  <c r="E492"/>
  <c r="E486"/>
  <c r="E477"/>
  <c r="E474"/>
  <c r="E469"/>
  <c r="E467"/>
  <c r="E465"/>
  <c r="E460"/>
  <c r="E455"/>
  <c r="E447"/>
  <c r="E442"/>
  <c r="E438"/>
  <c r="E431"/>
  <c r="E427"/>
  <c r="E421"/>
  <c r="E417"/>
  <c r="E413"/>
  <c r="E408"/>
  <c r="E406"/>
  <c r="E395"/>
  <c r="E391"/>
  <c r="E388"/>
  <c r="E385"/>
  <c r="E381"/>
  <c r="E377"/>
  <c r="E374"/>
  <c r="E367"/>
  <c r="E365"/>
  <c r="E363"/>
  <c r="E359"/>
  <c r="E355"/>
  <c r="E352"/>
  <c r="E345"/>
  <c r="E340"/>
  <c r="E338"/>
  <c r="E336"/>
  <c r="E329"/>
  <c r="E326"/>
  <c r="E323"/>
  <c r="E320"/>
  <c r="E317"/>
  <c r="E314"/>
  <c r="E312"/>
  <c r="E310"/>
  <c r="E307"/>
  <c r="E305"/>
  <c r="E303"/>
  <c r="E300"/>
  <c r="E298"/>
  <c r="E296"/>
  <c r="E293"/>
  <c r="E291"/>
  <c r="E289"/>
  <c r="E286"/>
  <c r="E284"/>
  <c r="E282"/>
  <c r="E279"/>
  <c r="E274"/>
  <c r="E271"/>
  <c r="E268"/>
  <c r="E263"/>
  <c r="E257"/>
  <c r="E255"/>
  <c r="E253"/>
  <c r="E248"/>
  <c r="E246"/>
  <c r="E243"/>
  <c r="E241"/>
  <c r="E238"/>
  <c r="E236"/>
  <c r="E234"/>
  <c r="E230"/>
  <c r="E226"/>
  <c r="E223"/>
  <c r="E221"/>
  <c r="E218"/>
  <c r="E216"/>
  <c r="E214"/>
  <c r="E209"/>
  <c r="E207"/>
  <c r="E202"/>
  <c r="E198"/>
  <c r="E194"/>
  <c r="E190"/>
  <c r="E182"/>
  <c r="E179"/>
  <c r="E176"/>
  <c r="E173"/>
  <c r="E170"/>
  <c r="E163"/>
  <c r="E158"/>
  <c r="E152"/>
  <c r="E148"/>
  <c r="E144"/>
  <c r="E136"/>
  <c r="E131"/>
  <c r="E126"/>
  <c r="E124"/>
  <c r="E120"/>
  <c r="E114"/>
  <c r="E110"/>
  <c r="E105"/>
  <c r="E103"/>
  <c r="E100"/>
  <c r="E98"/>
  <c r="E95"/>
  <c r="E93"/>
  <c r="E90"/>
  <c r="E88"/>
  <c r="E85"/>
  <c r="E83"/>
  <c r="E79"/>
  <c r="E76"/>
  <c r="E73"/>
  <c r="E70"/>
  <c r="E67"/>
  <c r="E64"/>
  <c r="E60"/>
  <c r="E57"/>
  <c r="E54"/>
  <c r="E52"/>
  <c r="E49"/>
  <c r="E47"/>
  <c r="E44"/>
  <c r="E41"/>
  <c r="E39"/>
  <c r="E36"/>
  <c r="E33"/>
  <c r="E31"/>
  <c r="E28"/>
  <c r="E27"/>
  <c r="E25"/>
  <c r="E20"/>
  <c r="E18"/>
  <c r="E14"/>
  <c r="G1051"/>
  <c r="G1050" s="1"/>
  <c r="G1049" s="1"/>
  <c r="G1048" s="1"/>
  <c r="G1038"/>
  <c r="G1037" s="1"/>
  <c r="G1036" s="1"/>
  <c r="G1030"/>
  <c r="G1029" s="1"/>
  <c r="G1028" s="1"/>
  <c r="G1034"/>
  <c r="G1033" s="1"/>
  <c r="G1032" s="1"/>
  <c r="G1025"/>
  <c r="G1024" s="1"/>
  <c r="G1023" s="1"/>
  <c r="G1022" s="1"/>
  <c r="G1004"/>
  <c r="G1006"/>
  <c r="G1010"/>
  <c r="G1009" s="1"/>
  <c r="G1008" s="1"/>
  <c r="G1014"/>
  <c r="G1013" s="1"/>
  <c r="G1017"/>
  <c r="G1016" s="1"/>
  <c r="G1020"/>
  <c r="G1019" s="1"/>
  <c r="G975"/>
  <c r="G974" s="1"/>
  <c r="G973" s="1"/>
  <c r="G979"/>
  <c r="G978" s="1"/>
  <c r="G977" s="1"/>
  <c r="G983"/>
  <c r="G982" s="1"/>
  <c r="G981" s="1"/>
  <c r="E981" s="1"/>
  <c r="G987"/>
  <c r="G986" s="1"/>
  <c r="G985" s="1"/>
  <c r="G991"/>
  <c r="G990" s="1"/>
  <c r="G989" s="1"/>
  <c r="G995"/>
  <c r="G994" s="1"/>
  <c r="G993" s="1"/>
  <c r="E993" s="1"/>
  <c r="G999"/>
  <c r="G998" s="1"/>
  <c r="G997" s="1"/>
  <c r="G970"/>
  <c r="G969" s="1"/>
  <c r="G968" s="1"/>
  <c r="G966"/>
  <c r="G965" s="1"/>
  <c r="G964" s="1"/>
  <c r="G959"/>
  <c r="G958" s="1"/>
  <c r="G957" s="1"/>
  <c r="G955"/>
  <c r="G954" s="1"/>
  <c r="G953" s="1"/>
  <c r="G951"/>
  <c r="G945"/>
  <c r="G944" s="1"/>
  <c r="G943" s="1"/>
  <c r="G941"/>
  <c r="G940" s="1"/>
  <c r="G939" s="1"/>
  <c r="G937"/>
  <c r="G936" s="1"/>
  <c r="G935" s="1"/>
  <c r="G933"/>
  <c r="G932" s="1"/>
  <c r="G931" s="1"/>
  <c r="G929"/>
  <c r="G928" s="1"/>
  <c r="G927" s="1"/>
  <c r="G921"/>
  <c r="G923"/>
  <c r="G925"/>
  <c r="G917"/>
  <c r="G916" s="1"/>
  <c r="G915" s="1"/>
  <c r="G913"/>
  <c r="G912" s="1"/>
  <c r="G911" s="1"/>
  <c r="G904"/>
  <c r="G903" s="1"/>
  <c r="G907"/>
  <c r="G909"/>
  <c r="G892"/>
  <c r="G894"/>
  <c r="G897"/>
  <c r="G896" s="1"/>
  <c r="G900"/>
  <c r="G899" s="1"/>
  <c r="G886"/>
  <c r="G885" s="1"/>
  <c r="G884" s="1"/>
  <c r="G873"/>
  <c r="G872" s="1"/>
  <c r="G878"/>
  <c r="G877" s="1"/>
  <c r="E877" s="1"/>
  <c r="G881"/>
  <c r="G880" s="1"/>
  <c r="G865"/>
  <c r="G864" s="1"/>
  <c r="G868"/>
  <c r="G867" s="1"/>
  <c r="G845"/>
  <c r="G847"/>
  <c r="G850"/>
  <c r="G849" s="1"/>
  <c r="G856"/>
  <c r="G855" s="1"/>
  <c r="G859"/>
  <c r="G858" s="1"/>
  <c r="G841"/>
  <c r="G840" s="1"/>
  <c r="G839" s="1"/>
  <c r="G835"/>
  <c r="G837"/>
  <c r="G831"/>
  <c r="G830" s="1"/>
  <c r="G829" s="1"/>
  <c r="G819"/>
  <c r="G821"/>
  <c r="G824"/>
  <c r="G823" s="1"/>
  <c r="G808"/>
  <c r="G807" s="1"/>
  <c r="G806" s="1"/>
  <c r="G812"/>
  <c r="G795"/>
  <c r="G794" s="1"/>
  <c r="G793" s="1"/>
  <c r="G799"/>
  <c r="G798" s="1"/>
  <c r="G797" s="1"/>
  <c r="G756"/>
  <c r="G755" s="1"/>
  <c r="G754" s="1"/>
  <c r="G760"/>
  <c r="G759" s="1"/>
  <c r="G758" s="1"/>
  <c r="G764"/>
  <c r="G763" s="1"/>
  <c r="G767"/>
  <c r="G766" s="1"/>
  <c r="G771"/>
  <c r="G770" s="1"/>
  <c r="G769" s="1"/>
  <c r="G775"/>
  <c r="G774" s="1"/>
  <c r="G773" s="1"/>
  <c r="G779"/>
  <c r="G778" s="1"/>
  <c r="G777" s="1"/>
  <c r="G783"/>
  <c r="G782" s="1"/>
  <c r="G781" s="1"/>
  <c r="G787"/>
  <c r="G786" s="1"/>
  <c r="G790"/>
  <c r="G789" s="1"/>
  <c r="G737"/>
  <c r="G736" s="1"/>
  <c r="G740"/>
  <c r="G739" s="1"/>
  <c r="E739" s="1"/>
  <c r="G743"/>
  <c r="G745"/>
  <c r="G748"/>
  <c r="G747" s="1"/>
  <c r="E747" s="1"/>
  <c r="G712"/>
  <c r="G716"/>
  <c r="G715" s="1"/>
  <c r="G714" s="1"/>
  <c r="G720"/>
  <c r="G719" s="1"/>
  <c r="G725"/>
  <c r="G724" s="1"/>
  <c r="G729"/>
  <c r="G728" s="1"/>
  <c r="G732"/>
  <c r="G731" s="1"/>
  <c r="G692"/>
  <c r="G691" s="1"/>
  <c r="G690" s="1"/>
  <c r="G696"/>
  <c r="G695" s="1"/>
  <c r="G694" s="1"/>
  <c r="G705"/>
  <c r="G704" s="1"/>
  <c r="G703" s="1"/>
  <c r="G702" s="1"/>
  <c r="G678"/>
  <c r="G680"/>
  <c r="G684"/>
  <c r="G686"/>
  <c r="G668"/>
  <c r="G667" s="1"/>
  <c r="G666" s="1"/>
  <c r="G672"/>
  <c r="G671" s="1"/>
  <c r="G670" s="1"/>
  <c r="G654"/>
  <c r="G663"/>
  <c r="G662" s="1"/>
  <c r="G646"/>
  <c r="G645" s="1"/>
  <c r="G644" s="1"/>
  <c r="G642"/>
  <c r="G641" s="1"/>
  <c r="G640" s="1"/>
  <c r="G638"/>
  <c r="G637" s="1"/>
  <c r="G636" s="1"/>
  <c r="G634"/>
  <c r="G627"/>
  <c r="G610"/>
  <c r="G612"/>
  <c r="G614"/>
  <c r="G619"/>
  <c r="G601"/>
  <c r="G600" s="1"/>
  <c r="G599" s="1"/>
  <c r="G591"/>
  <c r="G590" s="1"/>
  <c r="G594"/>
  <c r="G593" s="1"/>
  <c r="G597"/>
  <c r="G596" s="1"/>
  <c r="G587"/>
  <c r="G586" s="1"/>
  <c r="G585" s="1"/>
  <c r="G583"/>
  <c r="G582" s="1"/>
  <c r="G581" s="1"/>
  <c r="G579"/>
  <c r="G578" s="1"/>
  <c r="G577" s="1"/>
  <c r="G572"/>
  <c r="G571" s="1"/>
  <c r="G575"/>
  <c r="G574" s="1"/>
  <c r="G568"/>
  <c r="G567" s="1"/>
  <c r="G566" s="1"/>
  <c r="G562"/>
  <c r="G564"/>
  <c r="G561" s="1"/>
  <c r="G549"/>
  <c r="G551"/>
  <c r="G553"/>
  <c r="G556"/>
  <c r="G558"/>
  <c r="E558" s="1"/>
  <c r="G541"/>
  <c r="G540" s="1"/>
  <c r="G544"/>
  <c r="G543" s="1"/>
  <c r="G535"/>
  <c r="G537"/>
  <c r="G531"/>
  <c r="G530" s="1"/>
  <c r="G529" s="1"/>
  <c r="G525"/>
  <c r="G527"/>
  <c r="G510"/>
  <c r="G512"/>
  <c r="G514"/>
  <c r="G516"/>
  <c r="G519"/>
  <c r="G521"/>
  <c r="G496"/>
  <c r="G498"/>
  <c r="G500"/>
  <c r="G503"/>
  <c r="G505"/>
  <c r="E505" s="1"/>
  <c r="G491"/>
  <c r="G490" s="1"/>
  <c r="G489" s="1"/>
  <c r="G488" s="1"/>
  <c r="G487" s="1"/>
  <c r="G454"/>
  <c r="G459"/>
  <c r="G464"/>
  <c r="G466"/>
  <c r="G468"/>
  <c r="G473"/>
  <c r="G470" s="1"/>
  <c r="G476"/>
  <c r="G475" s="1"/>
  <c r="G485"/>
  <c r="G484" s="1"/>
  <c r="G483" s="1"/>
  <c r="G478" s="1"/>
  <c r="G412"/>
  <c r="G411" s="1"/>
  <c r="G410" s="1"/>
  <c r="G416"/>
  <c r="G415" s="1"/>
  <c r="G414" s="1"/>
  <c r="G420"/>
  <c r="G426"/>
  <c r="G425" s="1"/>
  <c r="G424" s="1"/>
  <c r="G430"/>
  <c r="G429" s="1"/>
  <c r="G428" s="1"/>
  <c r="G437"/>
  <c r="G436" s="1"/>
  <c r="G441"/>
  <c r="G440" s="1"/>
  <c r="G439" s="1"/>
  <c r="G446"/>
  <c r="G445" s="1"/>
  <c r="G444" s="1"/>
  <c r="G443" s="1"/>
  <c r="G213"/>
  <c r="G215"/>
  <c r="G217"/>
  <c r="G220"/>
  <c r="G222"/>
  <c r="G225"/>
  <c r="G224" s="1"/>
  <c r="G229"/>
  <c r="G228" s="1"/>
  <c r="G227" s="1"/>
  <c r="G233"/>
  <c r="G235"/>
  <c r="G237"/>
  <c r="G240"/>
  <c r="G242"/>
  <c r="E242" s="1"/>
  <c r="G245"/>
  <c r="G247"/>
  <c r="G252"/>
  <c r="G254"/>
  <c r="G256"/>
  <c r="G262"/>
  <c r="G261" s="1"/>
  <c r="G267"/>
  <c r="G266" s="1"/>
  <c r="G270"/>
  <c r="G269" s="1"/>
  <c r="G273"/>
  <c r="G278"/>
  <c r="G277" s="1"/>
  <c r="G281"/>
  <c r="G283"/>
  <c r="E283" s="1"/>
  <c r="G285"/>
  <c r="G288"/>
  <c r="G290"/>
  <c r="G292"/>
  <c r="G295"/>
  <c r="G297"/>
  <c r="G299"/>
  <c r="G302"/>
  <c r="G304"/>
  <c r="G306"/>
  <c r="G309"/>
  <c r="G311"/>
  <c r="E311" s="1"/>
  <c r="G313"/>
  <c r="G316"/>
  <c r="G315" s="1"/>
  <c r="G319"/>
  <c r="G318" s="1"/>
  <c r="G322"/>
  <c r="G321" s="1"/>
  <c r="G325"/>
  <c r="G324" s="1"/>
  <c r="G328"/>
  <c r="G327" s="1"/>
  <c r="G335"/>
  <c r="G337"/>
  <c r="G339"/>
  <c r="G344"/>
  <c r="G351"/>
  <c r="G350" s="1"/>
  <c r="G354"/>
  <c r="G353" s="1"/>
  <c r="E353" s="1"/>
  <c r="G358"/>
  <c r="G357" s="1"/>
  <c r="G356" s="1"/>
  <c r="G362"/>
  <c r="G364"/>
  <c r="G366"/>
  <c r="G373"/>
  <c r="G376"/>
  <c r="G375" s="1"/>
  <c r="G380"/>
  <c r="G379" s="1"/>
  <c r="G378" s="1"/>
  <c r="G384"/>
  <c r="G383" s="1"/>
  <c r="G387"/>
  <c r="G386" s="1"/>
  <c r="G390"/>
  <c r="G389" s="1"/>
  <c r="G394"/>
  <c r="G393" s="1"/>
  <c r="G405"/>
  <c r="E405" s="1"/>
  <c r="G407"/>
  <c r="G189"/>
  <c r="G188" s="1"/>
  <c r="G187" s="1"/>
  <c r="G193"/>
  <c r="G192" s="1"/>
  <c r="G191" s="1"/>
  <c r="G197"/>
  <c r="G196" s="1"/>
  <c r="G195" s="1"/>
  <c r="G201"/>
  <c r="G200" s="1"/>
  <c r="G199" s="1"/>
  <c r="G181"/>
  <c r="G178"/>
  <c r="G177" s="1"/>
  <c r="G175"/>
  <c r="G174" s="1"/>
  <c r="E174" s="1"/>
  <c r="G172"/>
  <c r="G171" s="1"/>
  <c r="G169"/>
  <c r="G168" s="1"/>
  <c r="G162"/>
  <c r="G157"/>
  <c r="G156" s="1"/>
  <c r="G155" s="1"/>
  <c r="G154" s="1"/>
  <c r="E154" s="1"/>
  <c r="G143"/>
  <c r="G142" s="1"/>
  <c r="G141" s="1"/>
  <c r="G147"/>
  <c r="G146" s="1"/>
  <c r="G145" s="1"/>
  <c r="G151"/>
  <c r="G150" s="1"/>
  <c r="G149" s="1"/>
  <c r="G135"/>
  <c r="G130"/>
  <c r="G129" s="1"/>
  <c r="G128" s="1"/>
  <c r="G127" s="1"/>
  <c r="G125"/>
  <c r="G123"/>
  <c r="E123" s="1"/>
  <c r="G119"/>
  <c r="G118" s="1"/>
  <c r="G117" s="1"/>
  <c r="G109"/>
  <c r="G108" s="1"/>
  <c r="G107" s="1"/>
  <c r="G113"/>
  <c r="G112" s="1"/>
  <c r="G111" s="1"/>
  <c r="G104"/>
  <c r="E104" s="1"/>
  <c r="G102"/>
  <c r="E102" s="1"/>
  <c r="G99"/>
  <c r="G97"/>
  <c r="G94"/>
  <c r="G92"/>
  <c r="E92" s="1"/>
  <c r="G89"/>
  <c r="G87"/>
  <c r="G84"/>
  <c r="G82"/>
  <c r="G78"/>
  <c r="G77" s="1"/>
  <c r="G75"/>
  <c r="G74" s="1"/>
  <c r="G72"/>
  <c r="G71" s="1"/>
  <c r="E71" s="1"/>
  <c r="G69"/>
  <c r="G68" s="1"/>
  <c r="E68" s="1"/>
  <c r="G66"/>
  <c r="G65" s="1"/>
  <c r="G63"/>
  <c r="G62" s="1"/>
  <c r="G59"/>
  <c r="G58" s="1"/>
  <c r="G56"/>
  <c r="G55" s="1"/>
  <c r="G51"/>
  <c r="G53"/>
  <c r="G46"/>
  <c r="G48"/>
  <c r="G43"/>
  <c r="G42" s="1"/>
  <c r="G38"/>
  <c r="G40"/>
  <c r="G35"/>
  <c r="G34" s="1"/>
  <c r="E34" s="1"/>
  <c r="G30"/>
  <c r="G32"/>
  <c r="G24"/>
  <c r="G26"/>
  <c r="G17"/>
  <c r="G19"/>
  <c r="G13"/>
  <c r="G12" s="1"/>
  <c r="G11" s="1"/>
  <c r="E11" s="1"/>
  <c r="G208"/>
  <c r="G206"/>
  <c r="G624" l="1"/>
  <c r="G623" s="1"/>
  <c r="G419"/>
  <c r="G418" s="1"/>
  <c r="G134"/>
  <c r="G133" s="1"/>
  <c r="G132" s="1"/>
  <c r="E132" s="1"/>
  <c r="E74"/>
  <c r="E87"/>
  <c r="E125"/>
  <c r="E327"/>
  <c r="E297"/>
  <c r="E224"/>
  <c r="E921"/>
  <c r="G180"/>
  <c r="G167" s="1"/>
  <c r="E42"/>
  <c r="E65"/>
  <c r="E127"/>
  <c r="E819"/>
  <c r="E206"/>
  <c r="E89"/>
  <c r="E468"/>
  <c r="E837"/>
  <c r="E1004"/>
  <c r="E362"/>
  <c r="E302"/>
  <c r="E215"/>
  <c r="E383"/>
  <c r="E337"/>
  <c r="E315"/>
  <c r="E288"/>
  <c r="E247"/>
  <c r="E233"/>
  <c r="E24"/>
  <c r="E107"/>
  <c r="E40"/>
  <c r="E503"/>
  <c r="E556"/>
  <c r="E596"/>
  <c r="E684"/>
  <c r="E786"/>
  <c r="E763"/>
  <c r="E845"/>
  <c r="E373"/>
  <c r="E350"/>
  <c r="E324"/>
  <c r="E309"/>
  <c r="E662"/>
  <c r="E745"/>
  <c r="E823"/>
  <c r="E839"/>
  <c r="E927"/>
  <c r="E953"/>
  <c r="E951"/>
  <c r="G948"/>
  <c r="G947" s="1"/>
  <c r="E947" s="1"/>
  <c r="G889"/>
  <c r="E892"/>
  <c r="G689"/>
  <c r="E896"/>
  <c r="E424"/>
  <c r="E521"/>
  <c r="E540"/>
  <c r="E666"/>
  <c r="G792"/>
  <c r="E702"/>
  <c r="E478"/>
  <c r="E724"/>
  <c r="E295"/>
  <c r="E281"/>
  <c r="E256"/>
  <c r="E240"/>
  <c r="E222"/>
  <c r="E989"/>
  <c r="E712"/>
  <c r="G709"/>
  <c r="G708" s="1"/>
  <c r="E708" s="1"/>
  <c r="G811"/>
  <c r="G810" s="1"/>
  <c r="E149"/>
  <c r="E577"/>
  <c r="E599"/>
  <c r="G653"/>
  <c r="G652" s="1"/>
  <c r="E496"/>
  <c r="E549"/>
  <c r="E26"/>
  <c r="E38"/>
  <c r="E432"/>
  <c r="E512"/>
  <c r="E864"/>
  <c r="E1028"/>
  <c r="E19"/>
  <c r="E612"/>
  <c r="E141"/>
  <c r="E407"/>
  <c r="E378"/>
  <c r="E335"/>
  <c r="E313"/>
  <c r="E299"/>
  <c r="E285"/>
  <c r="E266"/>
  <c r="E227"/>
  <c r="E213"/>
  <c r="E585"/>
  <c r="E909"/>
  <c r="E923"/>
  <c r="E943"/>
  <c r="E997"/>
  <c r="E973"/>
  <c r="E53"/>
  <c r="E466"/>
  <c r="E208"/>
  <c r="E187"/>
  <c r="E487"/>
  <c r="E527"/>
  <c r="E564"/>
  <c r="E581"/>
  <c r="E636"/>
  <c r="E714"/>
  <c r="E1006"/>
  <c r="G456"/>
  <c r="E456" s="1"/>
  <c r="E389"/>
  <c r="E366"/>
  <c r="E321"/>
  <c r="E306"/>
  <c r="E292"/>
  <c r="E277"/>
  <c r="E254"/>
  <c r="E237"/>
  <c r="E220"/>
  <c r="E743"/>
  <c r="E911"/>
  <c r="E931"/>
  <c r="E957"/>
  <c r="E985"/>
  <c r="G1012"/>
  <c r="E51"/>
  <c r="E199"/>
  <c r="E464"/>
  <c r="E574"/>
  <c r="E610"/>
  <c r="E728"/>
  <c r="E867"/>
  <c r="E899"/>
  <c r="E1032"/>
  <c r="E30"/>
  <c r="E46"/>
  <c r="E519"/>
  <c r="E525"/>
  <c r="E686"/>
  <c r="E789"/>
  <c r="E766"/>
  <c r="E428"/>
  <c r="E475"/>
  <c r="E510"/>
  <c r="E543"/>
  <c r="E670"/>
  <c r="E719"/>
  <c r="E773"/>
  <c r="E797"/>
  <c r="E634"/>
  <c r="G631"/>
  <c r="E631" s="1"/>
  <c r="E619"/>
  <c r="G616"/>
  <c r="E616" s="1"/>
  <c r="G451"/>
  <c r="E451" s="1"/>
  <c r="E62"/>
  <c r="E94"/>
  <c r="E191"/>
  <c r="E364"/>
  <c r="E339"/>
  <c r="E318"/>
  <c r="E304"/>
  <c r="E290"/>
  <c r="E252"/>
  <c r="E235"/>
  <c r="E217"/>
  <c r="E82"/>
  <c r="E470"/>
  <c r="E977"/>
  <c r="E77"/>
  <c r="E55"/>
  <c r="E498"/>
  <c r="E535"/>
  <c r="E551"/>
  <c r="E571"/>
  <c r="E590"/>
  <c r="E678"/>
  <c r="E777"/>
  <c r="E754"/>
  <c r="E858"/>
  <c r="G392"/>
  <c r="E392" s="1"/>
  <c r="E97"/>
  <c r="E925"/>
  <c r="E195"/>
  <c r="E439"/>
  <c r="E410"/>
  <c r="E500"/>
  <c r="E514"/>
  <c r="E553"/>
  <c r="E593"/>
  <c r="E781"/>
  <c r="E758"/>
  <c r="E903"/>
  <c r="E32"/>
  <c r="E48"/>
  <c r="E117"/>
  <c r="E736"/>
  <c r="E414"/>
  <c r="E516"/>
  <c r="E566"/>
  <c r="E644"/>
  <c r="E731"/>
  <c r="E806"/>
  <c r="E835"/>
  <c r="E884"/>
  <c r="E907"/>
  <c r="E1019"/>
  <c r="E1022"/>
  <c r="E694"/>
  <c r="E386"/>
  <c r="E769"/>
  <c r="E793"/>
  <c r="E829"/>
  <c r="E849"/>
  <c r="E939"/>
  <c r="E968"/>
  <c r="E1048"/>
  <c r="E855"/>
  <c r="E880"/>
  <c r="E894"/>
  <c r="E915"/>
  <c r="E935"/>
  <c r="E964"/>
  <c r="E1008"/>
  <c r="E1036"/>
  <c r="E529"/>
  <c r="E562"/>
  <c r="E614"/>
  <c r="E640"/>
  <c r="E690"/>
  <c r="E847"/>
  <c r="E872"/>
  <c r="E344"/>
  <c r="G341"/>
  <c r="E341" s="1"/>
  <c r="E443"/>
  <c r="E1016"/>
  <c r="E99"/>
  <c r="E351"/>
  <c r="E489"/>
  <c r="E567"/>
  <c r="E732"/>
  <c r="E771"/>
  <c r="E375"/>
  <c r="E325"/>
  <c r="E531"/>
  <c r="E597"/>
  <c r="E783"/>
  <c r="E990"/>
  <c r="E356"/>
  <c r="E537"/>
  <c r="E13"/>
  <c r="E420"/>
  <c r="E483"/>
  <c r="E795"/>
  <c r="E840"/>
  <c r="E145"/>
  <c r="E357"/>
  <c r="E913"/>
  <c r="G272"/>
  <c r="E272" s="1"/>
  <c r="E58"/>
  <c r="E229"/>
  <c r="E390"/>
  <c r="E437"/>
  <c r="E459"/>
  <c r="E591"/>
  <c r="E637"/>
  <c r="E759"/>
  <c r="E873"/>
  <c r="E1020"/>
  <c r="E192"/>
  <c r="E473"/>
  <c r="E978"/>
  <c r="E269"/>
  <c r="E261"/>
  <c r="E171"/>
  <c r="E704"/>
  <c r="E881"/>
  <c r="E937"/>
  <c r="E966"/>
  <c r="E1014"/>
  <c r="E1038"/>
  <c r="G818"/>
  <c r="G817" s="1"/>
  <c r="E12"/>
  <c r="E66"/>
  <c r="E72"/>
  <c r="E78"/>
  <c r="E143"/>
  <c r="E197"/>
  <c r="E228"/>
  <c r="E436"/>
  <c r="E488"/>
  <c r="E530"/>
  <c r="E572"/>
  <c r="E578"/>
  <c r="E642"/>
  <c r="E663"/>
  <c r="E703"/>
  <c r="E725"/>
  <c r="E737"/>
  <c r="E764"/>
  <c r="E770"/>
  <c r="E782"/>
  <c r="E794"/>
  <c r="E824"/>
  <c r="E886"/>
  <c r="E900"/>
  <c r="E912"/>
  <c r="E936"/>
  <c r="E965"/>
  <c r="E983"/>
  <c r="E995"/>
  <c r="E1013"/>
  <c r="E1025"/>
  <c r="E1037"/>
  <c r="E1051"/>
  <c r="E175"/>
  <c r="E111"/>
  <c r="G372"/>
  <c r="E372" s="1"/>
  <c r="G349"/>
  <c r="G677"/>
  <c r="E59"/>
  <c r="E130"/>
  <c r="E151"/>
  <c r="E172"/>
  <c r="E196"/>
  <c r="E267"/>
  <c r="E273"/>
  <c r="E376"/>
  <c r="E394"/>
  <c r="E412"/>
  <c r="E426"/>
  <c r="E441"/>
  <c r="E541"/>
  <c r="E583"/>
  <c r="E601"/>
  <c r="E627"/>
  <c r="E641"/>
  <c r="E668"/>
  <c r="E680"/>
  <c r="E692"/>
  <c r="E716"/>
  <c r="E748"/>
  <c r="E775"/>
  <c r="E787"/>
  <c r="E799"/>
  <c r="E850"/>
  <c r="E859"/>
  <c r="E865"/>
  <c r="E885"/>
  <c r="E917"/>
  <c r="E929"/>
  <c r="E941"/>
  <c r="E955"/>
  <c r="E970"/>
  <c r="E982"/>
  <c r="E994"/>
  <c r="E1024"/>
  <c r="E1030"/>
  <c r="E1050"/>
  <c r="E579"/>
  <c r="E129"/>
  <c r="E135"/>
  <c r="E157"/>
  <c r="E201"/>
  <c r="E316"/>
  <c r="E322"/>
  <c r="E328"/>
  <c r="E354"/>
  <c r="E387"/>
  <c r="E393"/>
  <c r="E411"/>
  <c r="E425"/>
  <c r="E440"/>
  <c r="E446"/>
  <c r="E454"/>
  <c r="E476"/>
  <c r="E582"/>
  <c r="E594"/>
  <c r="E600"/>
  <c r="E646"/>
  <c r="E667"/>
  <c r="E691"/>
  <c r="E715"/>
  <c r="E729"/>
  <c r="E756"/>
  <c r="E774"/>
  <c r="E798"/>
  <c r="E808"/>
  <c r="E831"/>
  <c r="E878"/>
  <c r="E904"/>
  <c r="E916"/>
  <c r="E928"/>
  <c r="E940"/>
  <c r="E954"/>
  <c r="E969"/>
  <c r="E975"/>
  <c r="E987"/>
  <c r="E999"/>
  <c r="E1017"/>
  <c r="E1023"/>
  <c r="E1029"/>
  <c r="E1049"/>
  <c r="E168"/>
  <c r="E319"/>
  <c r="E384"/>
  <c r="E245"/>
  <c r="E43"/>
  <c r="E63"/>
  <c r="E69"/>
  <c r="E75"/>
  <c r="E128"/>
  <c r="E134"/>
  <c r="E146"/>
  <c r="E156"/>
  <c r="E200"/>
  <c r="E380"/>
  <c r="E416"/>
  <c r="E430"/>
  <c r="E445"/>
  <c r="E485"/>
  <c r="E491"/>
  <c r="E575"/>
  <c r="E587"/>
  <c r="E645"/>
  <c r="E654"/>
  <c r="E672"/>
  <c r="E696"/>
  <c r="E720"/>
  <c r="E740"/>
  <c r="E755"/>
  <c r="E767"/>
  <c r="E779"/>
  <c r="E807"/>
  <c r="E821"/>
  <c r="E830"/>
  <c r="E897"/>
  <c r="E933"/>
  <c r="E945"/>
  <c r="E959"/>
  <c r="E974"/>
  <c r="E986"/>
  <c r="E998"/>
  <c r="E1010"/>
  <c r="E1034"/>
  <c r="G16"/>
  <c r="G161"/>
  <c r="E161" s="1"/>
  <c r="G244"/>
  <c r="E84"/>
  <c r="E177"/>
  <c r="E35"/>
  <c r="E56"/>
  <c r="E155"/>
  <c r="E169"/>
  <c r="E193"/>
  <c r="E262"/>
  <c r="E270"/>
  <c r="E278"/>
  <c r="E358"/>
  <c r="E379"/>
  <c r="E415"/>
  <c r="E429"/>
  <c r="E444"/>
  <c r="E484"/>
  <c r="E490"/>
  <c r="E544"/>
  <c r="E568"/>
  <c r="E586"/>
  <c r="E638"/>
  <c r="E671"/>
  <c r="E695"/>
  <c r="E705"/>
  <c r="E760"/>
  <c r="E778"/>
  <c r="E790"/>
  <c r="E812"/>
  <c r="E841"/>
  <c r="E856"/>
  <c r="E868"/>
  <c r="E932"/>
  <c r="E944"/>
  <c r="E958"/>
  <c r="E979"/>
  <c r="E991"/>
  <c r="E1009"/>
  <c r="E1033"/>
  <c r="E225"/>
  <c r="E189"/>
  <c r="E188"/>
  <c r="E181"/>
  <c r="E178"/>
  <c r="E162"/>
  <c r="E150"/>
  <c r="E147"/>
  <c r="E142"/>
  <c r="E119"/>
  <c r="E118"/>
  <c r="E113"/>
  <c r="E112"/>
  <c r="E109"/>
  <c r="E108"/>
  <c r="E17"/>
  <c r="G534"/>
  <c r="G29"/>
  <c r="G1003"/>
  <c r="G1027"/>
  <c r="G972"/>
  <c r="G495"/>
  <c r="G844"/>
  <c r="G843" s="1"/>
  <c r="G834"/>
  <c r="G463"/>
  <c r="G462" s="1"/>
  <c r="G232"/>
  <c r="G683"/>
  <c r="G906"/>
  <c r="G45"/>
  <c r="G308"/>
  <c r="G742"/>
  <c r="G735" s="1"/>
  <c r="G727"/>
  <c r="G609"/>
  <c r="G404"/>
  <c r="G502"/>
  <c r="G863"/>
  <c r="G920"/>
  <c r="G762"/>
  <c r="G219"/>
  <c r="G871"/>
  <c r="G205"/>
  <c r="G23"/>
  <c r="E23" s="1"/>
  <c r="G50"/>
  <c r="G212"/>
  <c r="G555"/>
  <c r="G665"/>
  <c r="G718"/>
  <c r="G785"/>
  <c r="G361"/>
  <c r="G360" s="1"/>
  <c r="G37"/>
  <c r="G239"/>
  <c r="G509"/>
  <c r="G548"/>
  <c r="G589"/>
  <c r="G294"/>
  <c r="E294" s="1"/>
  <c r="G280"/>
  <c r="G518"/>
  <c r="G524"/>
  <c r="G570"/>
  <c r="G334"/>
  <c r="G301"/>
  <c r="G287"/>
  <c r="G251"/>
  <c r="G539"/>
  <c r="G382"/>
  <c r="G186"/>
  <c r="G140"/>
  <c r="G122"/>
  <c r="G106"/>
  <c r="G101"/>
  <c r="G96"/>
  <c r="G91"/>
  <c r="G86"/>
  <c r="G81"/>
  <c r="G61"/>
  <c r="E624" l="1"/>
  <c r="E419"/>
  <c r="E948"/>
  <c r="E180"/>
  <c r="G622"/>
  <c r="E622" s="1"/>
  <c r="E623"/>
  <c r="G333"/>
  <c r="G409"/>
  <c r="E409" s="1"/>
  <c r="E418"/>
  <c r="E133"/>
  <c r="G630"/>
  <c r="E495"/>
  <c r="E86"/>
  <c r="E555"/>
  <c r="E45"/>
  <c r="E29"/>
  <c r="E811"/>
  <c r="E810"/>
  <c r="G805"/>
  <c r="E805" s="1"/>
  <c r="E81"/>
  <c r="E709"/>
  <c r="E382"/>
  <c r="E548"/>
  <c r="E219"/>
  <c r="E906"/>
  <c r="E818"/>
  <c r="E653"/>
  <c r="E16"/>
  <c r="G450"/>
  <c r="G449" s="1"/>
  <c r="E449" s="1"/>
  <c r="E1012"/>
  <c r="E140"/>
  <c r="E251"/>
  <c r="E50"/>
  <c r="E785"/>
  <c r="E589"/>
  <c r="E91"/>
  <c r="E727"/>
  <c r="E349"/>
  <c r="E539"/>
  <c r="E37"/>
  <c r="E287"/>
  <c r="E518"/>
  <c r="E509"/>
  <c r="E762"/>
  <c r="E844"/>
  <c r="G160"/>
  <c r="G159" s="1"/>
  <c r="E159" s="1"/>
  <c r="G371"/>
  <c r="E371" s="1"/>
  <c r="E301"/>
  <c r="G231"/>
  <c r="E665"/>
  <c r="E463"/>
  <c r="E972"/>
  <c r="E244"/>
  <c r="G902"/>
  <c r="E902" s="1"/>
  <c r="E308"/>
  <c r="E101"/>
  <c r="E792"/>
  <c r="G682"/>
  <c r="E683"/>
  <c r="E360"/>
  <c r="E361"/>
  <c r="G608"/>
  <c r="E609"/>
  <c r="G833"/>
  <c r="E833" s="1"/>
  <c r="E834"/>
  <c r="G560"/>
  <c r="E560" s="1"/>
  <c r="E561"/>
  <c r="G494"/>
  <c r="E502"/>
  <c r="E742"/>
  <c r="G523"/>
  <c r="E523" s="1"/>
  <c r="E524"/>
  <c r="G870"/>
  <c r="E870" s="1"/>
  <c r="E871"/>
  <c r="G888"/>
  <c r="E889"/>
  <c r="E570"/>
  <c r="E61"/>
  <c r="E106"/>
  <c r="E280"/>
  <c r="E239"/>
  <c r="E843"/>
  <c r="E1027"/>
  <c r="E718"/>
  <c r="E96"/>
  <c r="E817"/>
  <c r="E232"/>
  <c r="G533"/>
  <c r="E533" s="1"/>
  <c r="E534"/>
  <c r="G676"/>
  <c r="E676" s="1"/>
  <c r="E677"/>
  <c r="G688"/>
  <c r="E688" s="1"/>
  <c r="E689"/>
  <c r="G862"/>
  <c r="E862" s="1"/>
  <c r="E863"/>
  <c r="G919"/>
  <c r="E919" s="1"/>
  <c r="E920"/>
  <c r="G461"/>
  <c r="E461" s="1"/>
  <c r="E462"/>
  <c r="G651"/>
  <c r="E652"/>
  <c r="E333"/>
  <c r="E334"/>
  <c r="G1002"/>
  <c r="E1003"/>
  <c r="G204"/>
  <c r="E205"/>
  <c r="G403"/>
  <c r="E404"/>
  <c r="G211"/>
  <c r="E212"/>
  <c r="E186"/>
  <c r="G166"/>
  <c r="E166" s="1"/>
  <c r="E167"/>
  <c r="G121"/>
  <c r="E122"/>
  <c r="G707"/>
  <c r="G547"/>
  <c r="G753"/>
  <c r="G15"/>
  <c r="G508"/>
  <c r="G80"/>
  <c r="E160" l="1"/>
  <c r="G546"/>
  <c r="E546" s="1"/>
  <c r="E211"/>
  <c r="E204"/>
  <c r="G203"/>
  <c r="E630"/>
  <c r="G629"/>
  <c r="E629" s="1"/>
  <c r="E547"/>
  <c r="E450"/>
  <c r="E753"/>
  <c r="E494"/>
  <c r="G153"/>
  <c r="E153" s="1"/>
  <c r="E15"/>
  <c r="G816"/>
  <c r="E816" s="1"/>
  <c r="E80"/>
  <c r="E707"/>
  <c r="G507"/>
  <c r="E507" s="1"/>
  <c r="E508"/>
  <c r="E651"/>
  <c r="G607"/>
  <c r="E607" s="1"/>
  <c r="E608"/>
  <c r="G402"/>
  <c r="E402" s="1"/>
  <c r="E403"/>
  <c r="G675"/>
  <c r="E682"/>
  <c r="G448"/>
  <c r="E448" s="1"/>
  <c r="G861"/>
  <c r="E861" s="1"/>
  <c r="G1001"/>
  <c r="E1001" s="1"/>
  <c r="E1002"/>
  <c r="G883"/>
  <c r="E883" s="1"/>
  <c r="E888"/>
  <c r="G734"/>
  <c r="E734" s="1"/>
  <c r="E735"/>
  <c r="E231"/>
  <c r="G116"/>
  <c r="E121"/>
  <c r="G10"/>
  <c r="E203" l="1"/>
  <c r="G185"/>
  <c r="E185" s="1"/>
  <c r="G621"/>
  <c r="E621" s="1"/>
  <c r="E10"/>
  <c r="G674"/>
  <c r="E674" s="1"/>
  <c r="E675"/>
  <c r="G210"/>
  <c r="G493"/>
  <c r="E493" s="1"/>
  <c r="E116"/>
  <c r="G115"/>
  <c r="E115" s="1"/>
  <c r="G1053" l="1"/>
  <c r="E1053" s="1"/>
  <c r="E210"/>
</calcChain>
</file>

<file path=xl/sharedStrings.xml><?xml version="1.0" encoding="utf-8"?>
<sst xmlns="http://schemas.openxmlformats.org/spreadsheetml/2006/main" count="2727" uniqueCount="884">
  <si>
    <t>Наименование</t>
  </si>
  <si>
    <t>Целевая статья</t>
  </si>
  <si>
    <t>Группы и подгруппы видов расходов</t>
  </si>
  <si>
    <t>Муниципальная программа "Социальная поддержка граждан в Людиновском районе"</t>
  </si>
  <si>
    <t>03 0 00 00000</t>
  </si>
  <si>
    <t>03 0 01 00000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</si>
  <si>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</si>
  <si>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01 R4620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</si>
  <si>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</si>
  <si>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</si>
  <si>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</si>
  <si>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</si>
  <si>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Основное мероприятие "Предоставление мер социальной поддержки гражданам, находящимся в трудной жизненной ситуации"</t>
  </si>
  <si>
    <t>03 0 02 00000</t>
  </si>
  <si>
    <t>Оказание материальной помощи в связи с трудной жизненной ситуацией</t>
  </si>
  <si>
    <t>03 0 02 01000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</si>
  <si>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</si>
  <si>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</si>
  <si>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</si>
  <si>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</si>
  <si>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Социальные выплаты гражданам, кроме публичных нормативных социальных выплат</t>
  </si>
  <si>
    <t>320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</si>
  <si>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</si>
  <si>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03 0 02 03010</t>
  </si>
  <si>
    <t>Предоставление гражданам субсидии на оплату жилого помещения и коммунальных услуг</t>
  </si>
  <si>
    <t>03 0 02 03020</t>
  </si>
  <si>
    <t>Оказание социальной помощи отдельным категориям граждан, находящимся в трудной жизненной ситуации</t>
  </si>
  <si>
    <t>03 0 02 03040</t>
  </si>
  <si>
    <t>Организация исполнения переданных государственных полномочий</t>
  </si>
  <si>
    <t>03 0 02 03050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</si>
  <si>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</si>
  <si>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</si>
  <si>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</si>
  <si>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</si>
  <si>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деятельности по образованию патронатных семей для граждан пожилого возраста и инвалидов</t>
  </si>
  <si>
    <t>03 0 02 03060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</si>
  <si>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</si>
  <si>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03 0 02 52200</t>
  </si>
  <si>
    <t>Оплата жилищно-коммунальных услуг отдельным категориям граждан</t>
  </si>
  <si>
    <t>03 0 02 52500</t>
  </si>
  <si>
    <t>Оказание государственной социальной помощи на основании социального контракта отдельным категориям граждан</t>
  </si>
  <si>
    <t>03 0 02 R4040</t>
  </si>
  <si>
    <t>Основное мероприятие "Социальная поддержка общественных объединений ветеранов и инвалидов за счет местного бюджета"</t>
  </si>
  <si>
    <t>03 0 03 00000</t>
  </si>
  <si>
    <t>Социальная поддержка общественным объединениям ветеранов и инвалидов за счет местного бюджета (общество инвалидов)</t>
  </si>
  <si>
    <t>03 0 03 01410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</si>
  <si>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</si>
  <si>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</si>
  <si>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</si>
  <si>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</si>
  <si>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</si>
  <si>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03 0 03 01420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</si>
  <si>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</si>
  <si>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03 0 03 01430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</si>
  <si>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</si>
  <si>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03 0 03 01440</t>
  </si>
  <si>
    <t>Социальная поддержка общественным объединениям ветеранов и инвалидов за счет местного бюджета (общество БМУ)</t>
  </si>
  <si>
    <t>03 0 03 01450</t>
  </si>
  <si>
    <t>Социальная поддержка общественным объединениям ветеранов и инвалидов за счет средств местного бюджета (красный крест)</t>
  </si>
  <si>
    <t>03 0 03 01470</t>
  </si>
  <si>
    <t>Основное мероприятие "Социальная поддержка работников культуры проживающих и работающих в сельской местности"</t>
  </si>
  <si>
    <t>03 0 05 00000</t>
  </si>
  <si>
    <t>Социальная поддержка работников культуры, проживающих и работающих в сельской местности (СП д.Манино)</t>
  </si>
  <si>
    <t>03 0 05 01510</t>
  </si>
  <si>
    <t>Социальная поддержка работников культуры, проживающих и работающих в сельской местности (СП с.Букань)</t>
  </si>
  <si>
    <t>03 0 05 01520</t>
  </si>
  <si>
    <t>Социальная поддержка работников культуры, проживающих и работающих в сельской местности (СП д.Заболотье)</t>
  </si>
  <si>
    <t>03 0 05 01530</t>
  </si>
  <si>
    <t>Социальная поддержка работников культуры, проживающих и работающих в сельской местности (СП д.Игнатовка)</t>
  </si>
  <si>
    <t>03 0 05 01540</t>
  </si>
  <si>
    <t>Социальная поддержка работников культуры, проживающих и работающих в сельской местности (СП с.Заречный)</t>
  </si>
  <si>
    <t>03 0 05 01550</t>
  </si>
  <si>
    <t>Осуществление кап. ремонта индивидуальных жилых домов инвалидов и участников ВОВ, тружеников тыла и вдов погибших (умерших) инвалидов и участников ВОВ</t>
  </si>
  <si>
    <t>Межбюджетные трансферты</t>
  </si>
  <si>
    <t>500</t>
  </si>
  <si>
    <t>Иные межбюджетные трансферты</t>
  </si>
  <si>
    <t>540</t>
  </si>
  <si>
    <t>Муниципальная программа "Доступная среда в Людиновском районе"</t>
  </si>
  <si>
    <t>04 0 00 00000</t>
  </si>
  <si>
    <t>Основное мероприятие "Формирование доступной среды для инвалидов и маломобильных групп населения"</t>
  </si>
  <si>
    <t>04 0 02 00000</t>
  </si>
  <si>
    <t>Формирование доступной среды для инвалидов и маломобильных групп населения</t>
  </si>
  <si>
    <t>04 0 02 01000</t>
  </si>
  <si>
    <t>Основное мероприятие "Социокультурные мероприятия для инвалидов и маломобильных групп населения"</t>
  </si>
  <si>
    <t>04 0 03 00000</t>
  </si>
  <si>
    <t>Социокультурные мероприятия для инвалидов и маломобильных групп населения</t>
  </si>
  <si>
    <t>04 0 03 01000</t>
  </si>
  <si>
    <t>Муниципальная программа "Обеспечение доступным и комфортным жильем, коммунальными услугами населения и благоустройство территорий Людиновского района"</t>
  </si>
  <si>
    <t>05 0 00 00000</t>
  </si>
  <si>
    <t>Подпрограмма "Чистая вода в Людиновском районе"</t>
  </si>
  <si>
    <t>05 1 00 00000</t>
  </si>
  <si>
    <t>Основное мероприятие "Разработка ПСД, строительство, капитальный ремонт, содержание водопроводных сетей"</t>
  </si>
  <si>
    <t>05 1 02 00000</t>
  </si>
  <si>
    <t>Разработка ПСД, строительство, капитальный ремонт, содержание водопроводных сетей</t>
  </si>
  <si>
    <t>05 1 02 01000</t>
  </si>
  <si>
    <t>Основное мероприятие "Проведение мероприятий по нормативному содержанию независимых источников водоснабжения в поселениях"</t>
  </si>
  <si>
    <t>05 1 06 00000</t>
  </si>
  <si>
    <t>Проведение мероприятий по нормативному содержанию независимых источников водоснабжения в поселениях</t>
  </si>
  <si>
    <t>05 1 06 01000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</si>
  <si>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</si>
  <si>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05 2 00 00000</t>
  </si>
  <si>
    <t>Основное мероприятие "Развитие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семей"</t>
  </si>
  <si>
    <t>05 2 02 00000</t>
  </si>
  <si>
    <t>Развитие объектов коммунальной инфраструктуры (строительство сетей водоснабжения, водоотведения, электроснабжения для обеспечения земельных участков многодетных семей)</t>
  </si>
  <si>
    <t>05 2 02 01000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</si>
  <si>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</si>
  <si>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05 3 00 00000</t>
  </si>
  <si>
    <t>Основное мероприятие "Взносы в Фонд капитального ремонта МКД Калужской области"</t>
  </si>
  <si>
    <t>05 3 02 00000</t>
  </si>
  <si>
    <t>Взносы в Фонд капитального ремонта МКД Калужской области</t>
  </si>
  <si>
    <t>05 3 02 01000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</si>
  <si>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</si>
  <si>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06 0 00 00000</t>
  </si>
  <si>
    <t>Основное мероприятие "Сохранение духовно-нравственного наследия казачества"</t>
  </si>
  <si>
    <t>06 0 02 00000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</si>
  <si>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</si>
  <si>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06 0 02 02000</t>
  </si>
  <si>
    <t>Основное мероприятие "Патриотическое воспитание молодежи в казачьих обществах"</t>
  </si>
  <si>
    <t>06 0 03 00000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</si>
  <si>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</si>
  <si>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06 0 03 02000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</si>
  <si>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</si>
  <si>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06 0 04 00000</t>
  </si>
  <si>
    <t>Мероприятия, направленные на выполнение задач по предотвращению и ликвидации последствий чрезвычайных ситуаций, стихийных бедствий и оказанию помощи пострадавшим. Охрана муниципальных объектов и патрулирование города</t>
  </si>
  <si>
    <t>06 0 04 02000</t>
  </si>
  <si>
    <t>Муниципальная программа "Развитие рынка труда в Людиновском районе"</t>
  </si>
  <si>
    <t>07 0 00 00000</t>
  </si>
  <si>
    <t>Подпрограмма "Организация общественных работ для безработных граждан в МР "Город Людиново и Людиновский район"</t>
  </si>
  <si>
    <t>07 1 00 00000</t>
  </si>
  <si>
    <t>Основное мероприятие "Мероприятия, направленные на координацию работы по организации временного трудоустройства безработных граждан и контроль за использованием бюджетных средств, выделенных на эти цели"</t>
  </si>
  <si>
    <t>07 1 02 00000</t>
  </si>
  <si>
    <t>Мероприятия, направленные на координацию работы по организации временного трудоустройства безработных граждан и контроль за использованием бюджетных средств, выделенных на эти цели</t>
  </si>
  <si>
    <t>07 1 02 01000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</si>
  <si>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</si>
  <si>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07 2 00 00000</t>
  </si>
  <si>
    <t>Основное мероприятие "Организация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отдыха"</t>
  </si>
  <si>
    <t>07 2 01 00000</t>
  </si>
  <si>
    <t>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</t>
  </si>
  <si>
    <t>07 2 01 02000</t>
  </si>
  <si>
    <t>Расходы на выплаты персоналу казенных учреждений</t>
  </si>
  <si>
    <t>110</t>
  </si>
  <si>
    <t>Муниципальная программа "Профилактика правонарушений в Людиновском районе"</t>
  </si>
  <si>
    <t>08 0 00 00000</t>
  </si>
  <si>
    <t>Основное мероприятие "Профилактика правонарушений"</t>
  </si>
  <si>
    <t>08 0 02 00000</t>
  </si>
  <si>
    <t>Приобретение и содержание средств проводной связи и радиосвязи, оперативно-технических средств</t>
  </si>
  <si>
    <t>08 0 02 01100</t>
  </si>
  <si>
    <t>Приобретение и содержание средств оргтехники и средств информатизации, расходных материалов и полиграфической продукции, приобретение современной множительной техники</t>
  </si>
  <si>
    <t>08 0 02 01200</t>
  </si>
  <si>
    <t>Совершенствование деятельности Территориальной комиссии по делам несовершеннолетних и защите их прав муниципального района "Город Людиново и Людиновский район"</t>
  </si>
  <si>
    <t>08 0 02 02100</t>
  </si>
  <si>
    <t>Приобретение основных средств и установка систем видеонаблюдения в местах массового скопления пребывания людей</t>
  </si>
  <si>
    <t>08 0 02 03100</t>
  </si>
  <si>
    <t>Проведение рейдов добровольными народными дружинами и меры материального поощрения дружинников</t>
  </si>
  <si>
    <t>08 0 02 03200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</si>
  <si>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</si>
  <si>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</si>
  <si>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</si>
  <si>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</si>
  <si>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</si>
  <si>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</si>
  <si>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</si>
  <si>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</si>
  <si>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</si>
  <si>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</si>
  <si>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Гражданская оборона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</si>
  <si>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</si>
  <si>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</si>
  <si>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</si>
  <si>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</si>
  <si>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</si>
  <si>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10 1 04 00000</t>
  </si>
  <si>
    <t>10 1 04 01000</t>
  </si>
  <si>
    <t>Подпрограмма "Организация деятельности МКУ "Единая дежурная диспетчерская служба"</t>
  </si>
  <si>
    <t>10 2 00 00000</t>
  </si>
  <si>
    <t>Основное мероприятие "Обеспечение деятельности МКУ "ЕДДС"</t>
  </si>
  <si>
    <t>10 2 01 00000</t>
  </si>
  <si>
    <t>10 2 01 01000</t>
  </si>
  <si>
    <t>Муниципальная программа "Развитие культуры Людиновского района"</t>
  </si>
  <si>
    <t>11 0 00 00000</t>
  </si>
  <si>
    <t>Основное мероприятие "Развитие образования в сфере культуры"</t>
  </si>
  <si>
    <t>11 0 01 00000</t>
  </si>
  <si>
    <t>Содержание казенных учреждений культуры в сфере образования</t>
  </si>
  <si>
    <t>11 0 01 01110</t>
  </si>
  <si>
    <t>Содержание казенных учреждений культуры в сфере образования  (прочее содержание)</t>
  </si>
  <si>
    <t>11 0 01 01120</t>
  </si>
  <si>
    <t>Развитие муниципальных учреждений дополнительного образования в сфере культуры</t>
  </si>
  <si>
    <t>11 0 01 S7010</t>
  </si>
  <si>
    <t>Основное мероприятие "Поддержка и развитие традиционной народной культуры"</t>
  </si>
  <si>
    <t>11 0 02 00000</t>
  </si>
  <si>
    <t>Поддержка и развитие традиционной народной культуры</t>
  </si>
  <si>
    <t>11 0 02 06000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</si>
  <si>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</si>
  <si>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</si>
  <si>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</si>
  <si>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</si>
  <si>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</si>
  <si>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</si>
  <si>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Административно-управленческий аппарат ЦКР</t>
  </si>
  <si>
    <t>11 0 03 03100</t>
  </si>
  <si>
    <t>Содержание передвижного центра культуры</t>
  </si>
  <si>
    <t>11 0 03 03210</t>
  </si>
  <si>
    <t>Содержание казенных учреждений культуры сельских поселений (СП "Деревня Манино")</t>
  </si>
  <si>
    <t>11 0 03 03311</t>
  </si>
  <si>
    <t>Содержание казенных учреждений культуры сельских поселений (СП "Село Букань")</t>
  </si>
  <si>
    <t>11 0 03 03312</t>
  </si>
  <si>
    <t>Содержание казенных учреждений культуры сельских поселений (СП "Деревня Заболотье")</t>
  </si>
  <si>
    <t>11 0 03 03313</t>
  </si>
  <si>
    <t>Содержание казенных учреждений культуры сельских поселений (СП "Деревня Игнатовка")</t>
  </si>
  <si>
    <t>11 0 03 03314</t>
  </si>
  <si>
    <t>Содержание казенных учреждений культуры сельских поселений (СП "Село Заречный")</t>
  </si>
  <si>
    <t>11 0 03 03315</t>
  </si>
  <si>
    <t>Содержание казенных учреждений культуры сельских поселений на исполнение полномочий (СП "Деревня Манино")</t>
  </si>
  <si>
    <t>11 0 03 03321</t>
  </si>
  <si>
    <t>Содержание казенных учреждений культуры сельских поселений на исполнение полномочий (СП "Село Букань")</t>
  </si>
  <si>
    <t>11 0 03 03322</t>
  </si>
  <si>
    <t>Содержание казенных учреждений культуры сельских поселений на исполнение полномочий (СП "Деревня Заболотье")</t>
  </si>
  <si>
    <t>11 0 03 03323</t>
  </si>
  <si>
    <t>Содержание казенных учреждений культуры сельских поселений на исполнение полномочий (СП "Деревня Игнатовка")</t>
  </si>
  <si>
    <t>11 0 03 03324</t>
  </si>
  <si>
    <t>Содержание казенных учреждений культуры сельских поселений на исполнение полномочий (СП "Село Заречный")</t>
  </si>
  <si>
    <t>11 0 03 03325</t>
  </si>
  <si>
    <t>Содержание казенных учреждений культуры сельских поселений (СП "Деревня Манино") (прочее содержание)</t>
  </si>
  <si>
    <t>11 0 03 03331</t>
  </si>
  <si>
    <t>Содержание казенных учреждений культуры сельских поселений (СП "Село Букань") (прочее содержание)</t>
  </si>
  <si>
    <t>11 0 03 03332</t>
  </si>
  <si>
    <t>Содержание казенных учреждений культуры сельских поселений (СП "Деревня Заболотье") (прочее содержание)</t>
  </si>
  <si>
    <t>11 0 03 03333</t>
  </si>
  <si>
    <t>Содержание казенных учреждений культуры сельских поселений (СП "Деревня Игнатовка") (прочее содержание)</t>
  </si>
  <si>
    <t>11 0 03 03334</t>
  </si>
  <si>
    <t>Содержание казенных учреждений культуры сельских поселений (СП "Село Заречный") (прочее содержание)</t>
  </si>
  <si>
    <t>11 0 03 03335</t>
  </si>
  <si>
    <t>Основное мероприятие "Развитие общедоступных библиотек"</t>
  </si>
  <si>
    <t>11 0 04 00000</t>
  </si>
  <si>
    <t>Содержание казенных учреждений в сфере библиотечного обслуживания</t>
  </si>
  <si>
    <t>11 0 04 03110</t>
  </si>
  <si>
    <t>Содержание казенных учреждений в сфере библиотечного обслуживания (прочее содержание)</t>
  </si>
  <si>
    <t>11 0 04 03120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</si>
  <si>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</si>
  <si>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11 0 05 00000</t>
  </si>
  <si>
    <t>Обеспечение сохранения, использования и популяризации объектов наследия и военно-мемориальных объектов</t>
  </si>
  <si>
    <t>11 0 05 04000</t>
  </si>
  <si>
    <t>Реализация федеральной целевой программы "Увековечение памяти погибших при защите Отечества на 2019 - 2024 годы"</t>
  </si>
  <si>
    <t>11 0 05 L2990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</si>
  <si>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</si>
  <si>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</si>
  <si>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</si>
  <si>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</si>
  <si>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"Содержание прочих учреждений культуры"</t>
  </si>
  <si>
    <t>11 0 07 00000</t>
  </si>
  <si>
    <t>Содержание прочих учреждений культуры (отдел бухгалтерского учета)</t>
  </si>
  <si>
    <t>11 0 07 02210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</si>
  <si>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</si>
  <si>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</si>
  <si>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</si>
  <si>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</si>
  <si>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</si>
  <si>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 0 08 L4670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</si>
  <si>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</si>
  <si>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</si>
  <si>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</si>
  <si>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</si>
  <si>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Региональный проект "Культурная среда"</t>
  </si>
  <si>
    <t>11 0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</si>
  <si>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</si>
  <si>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0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</si>
  <si>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зданий)</t>
  </si>
  <si>
    <t>11 0 A1 55192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</si>
  <si>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</si>
  <si>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0 A1 55194</t>
  </si>
  <si>
    <t>Региональный проект "Цифровая культура"</t>
  </si>
  <si>
    <t>11 0 A3 00000</t>
  </si>
  <si>
    <t>Создание виртуальных концертных залов</t>
  </si>
  <si>
    <t>11 0 A3 54530</t>
  </si>
  <si>
    <t>Подпрограмма "Обеспечение формирования и содержания архивных фондов в Калужской области"</t>
  </si>
  <si>
    <t>11 4 00 00000</t>
  </si>
  <si>
    <t>Основное мероприятие "Формирование, содержание архивных фондов и оказание информационных услуг"</t>
  </si>
  <si>
    <t>11 4 01 00000</t>
  </si>
  <si>
    <t>Формирование и содержание архивных фондов</t>
  </si>
  <si>
    <t>11 4 01 00800</t>
  </si>
  <si>
    <t>Муниципальная программа "Охрана окружающей среды в Людиновском районе"</t>
  </si>
  <si>
    <t>12 0 00 00000</t>
  </si>
  <si>
    <t>Основное мероприятие "Поддержание сводного тома ПДВ"</t>
  </si>
  <si>
    <t>12 0 02 00000</t>
  </si>
  <si>
    <t>Поддержание сводного тома ПДВ</t>
  </si>
  <si>
    <t>12 0 02 01000</t>
  </si>
  <si>
    <t>12 0 03 00000</t>
  </si>
  <si>
    <t>12 0 03 01000</t>
  </si>
  <si>
    <t>12 0 06 00000</t>
  </si>
  <si>
    <t>Обеспечение безопасности полигона ТБО</t>
  </si>
  <si>
    <t>12 0 06 01000</t>
  </si>
  <si>
    <t>Основное мероприятие "Учет численности животных, проведение мероприятий по организации конкурсов-смотров животных"</t>
  </si>
  <si>
    <t>12 0 07 00000</t>
  </si>
  <si>
    <t>Учет численности животных, проведение мероприятий по организации конкурсов-смотров животных</t>
  </si>
  <si>
    <t>12 0 07 01000</t>
  </si>
  <si>
    <t>Основное мероприятие "Мониторинг состояния окружающей среды Людиновского района"</t>
  </si>
  <si>
    <t>12 0 08 00000</t>
  </si>
  <si>
    <t>Мониторинг состояния окружающей среды Людиновского района</t>
  </si>
  <si>
    <t>12 0 08 01000</t>
  </si>
  <si>
    <t>Основное мероприятие "Реализация мероприятий по экологической реабилитации Людиновского водохранилища в городе Людиново, включая внесение штамма хлореллы (альголизация) и зарыбление водохранилища"</t>
  </si>
  <si>
    <t>12 0 09 00000</t>
  </si>
  <si>
    <t>Зарыбление озера Ломпадь (в целях очистки травоядными видами рыб)</t>
  </si>
  <si>
    <t>12 0 09 01000</t>
  </si>
  <si>
    <t>Основное мероприятие "Борьба с борщевиком Сосновского в границах Людиновского района"</t>
  </si>
  <si>
    <t>12 0 10 00000</t>
  </si>
  <si>
    <t>Борьба с борщевиком Сосновского в границах Людиновского района</t>
  </si>
  <si>
    <t>12 0 10 01000</t>
  </si>
  <si>
    <t>Подпрограмма "Обеспечение реализации полномочий в сфере административно-технического контроля"</t>
  </si>
  <si>
    <t>12 4 00 00000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</si>
  <si>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</si>
  <si>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12 4 01 00000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</si>
  <si>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</si>
  <si>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12 4 01 00900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</si>
  <si>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</si>
  <si>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</si>
  <si>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</si>
  <si>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</si>
  <si>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</si>
  <si>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13 1 01 00000</t>
  </si>
  <si>
    <t>Физкультурно-массовая работа с населением Людиновского района</t>
  </si>
  <si>
    <t>13 1 01 01000</t>
  </si>
  <si>
    <t>Физкультурно-массовая работа с сельским населением Людиновского района</t>
  </si>
  <si>
    <t>13 1 01 01500</t>
  </si>
  <si>
    <t>Подпрограмма "Повышение эффективности управления развитием отрасли физической культуры и спорта"</t>
  </si>
  <si>
    <t>13 2 00 00000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</si>
  <si>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</si>
  <si>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13 2 01 00000</t>
  </si>
  <si>
    <t>содержание учреждений в сфере физической культуры и спорта</t>
  </si>
  <si>
    <t>13 2 01 02110</t>
  </si>
  <si>
    <t>13 2 01 02120</t>
  </si>
  <si>
    <t>Ремонт объектов спорта</t>
  </si>
  <si>
    <t>13 2 01 02130</t>
  </si>
  <si>
    <t>Подпрограмма "Развитие материально-технической базы для занятий населения физической культурой и спортом"</t>
  </si>
  <si>
    <t>13 3 00 00000</t>
  </si>
  <si>
    <t>Основное мероприятие "Обеспечение безопасности и антитеррористической защищенности объектов спорта"</t>
  </si>
  <si>
    <t>13 3 02 00000</t>
  </si>
  <si>
    <t>Обеспечение безопасности и антитеррористической защищенности объектов спорта</t>
  </si>
  <si>
    <t>13 3 02 01200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</si>
  <si>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</si>
  <si>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</si>
  <si>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 в Людиновском районе"</t>
  </si>
  <si>
    <t>15 1 00 00000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</si>
  <si>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по пригородным маршрутам в границах муниципального района"</t>
  </si>
  <si>
    <t>15 1 01 00000</t>
  </si>
  <si>
    <t>Направление средств бюджета на оплату работ, связанных с осуществлением регулярных перевозок по регулируемым тарифам по пригородным маршрутам в границах муниципального района</t>
  </si>
  <si>
    <t>15 1 01 01100</t>
  </si>
  <si>
    <t>Муниципальная программа "Развитие образования в Людиновском районе"</t>
  </si>
  <si>
    <t>16 0 00 00000</t>
  </si>
  <si>
    <t>Основное мероприятие "Развитие служб обеспечения деятельности в образовании"</t>
  </si>
  <si>
    <t>16 0 01 00000</t>
  </si>
  <si>
    <t>Содержание отдела бухгалтерского учета</t>
  </si>
  <si>
    <t>16 0 01 01110</t>
  </si>
  <si>
    <t>Содержание информационно-методического отдела</t>
  </si>
  <si>
    <t>16 0 01 01210</t>
  </si>
  <si>
    <t>Подпрограмма "Развитие дошкольного образования"</t>
  </si>
  <si>
    <t>16 1 00 00000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</si>
  <si>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</si>
  <si>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16 1 01 00000</t>
  </si>
  <si>
    <t>Содержание казенных учреждений в сфере дошкольного образования</t>
  </si>
  <si>
    <t>16 1 01 01110</t>
  </si>
  <si>
    <t>Содержание казенных учреждений в сфере дошкольного образования (прочее содержание)</t>
  </si>
  <si>
    <t>16 1 01 01120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</si>
  <si>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</si>
  <si>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16 1 02 00000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</si>
  <si>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</si>
  <si>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>16 1 02 16020</t>
  </si>
  <si>
    <t>Основное мероприятие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</si>
  <si>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16 1 03 00000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</si>
  <si>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</si>
  <si>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16 1 03 16030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</si>
  <si>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</si>
  <si>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16 1 04 00000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</si>
  <si>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</si>
  <si>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16 1 04 S6040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</si>
  <si>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</si>
  <si>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16 1 05 00000</t>
  </si>
  <si>
    <t>Изменение организационно-финансовых механизмов развития системы дошкольного образования (питание)</t>
  </si>
  <si>
    <t>16 1 05 02010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</si>
  <si>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</si>
  <si>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16 1 05 02020</t>
  </si>
  <si>
    <t>Подпрограмма "Развитие общего образования"</t>
  </si>
  <si>
    <t>16 2 00 00000</t>
  </si>
  <si>
    <t>Основное мероприятие "Обеспечение деятельности (оказание услуг) муниципальных общеобразовательных организаций" (школы)</t>
  </si>
  <si>
    <t>16 2 01 00000</t>
  </si>
  <si>
    <t>Содержание казенных учреждений общего образования</t>
  </si>
  <si>
    <t>16 2 01 01110</t>
  </si>
  <si>
    <t>Содержание казенных учреждений общего образования (прочее образование)</t>
  </si>
  <si>
    <t>16 2 01 01120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</si>
  <si>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</si>
  <si>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16 2 02 00000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</si>
  <si>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</si>
  <si>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16 2 02 16080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</si>
  <si>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</si>
  <si>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16 2 03 00000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</si>
  <si>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</si>
  <si>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16 2 03 16090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</si>
  <si>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</si>
  <si>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16 2 04 00000</t>
  </si>
  <si>
    <t>Изменение организационно-финансовых механизмов развития системы школьного образования (питание)</t>
  </si>
  <si>
    <t>16 2 04 01000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</si>
  <si>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</si>
  <si>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16 2 04 L3040</t>
  </si>
  <si>
    <t>Основное мероприятие "Поддержка одаренных детей и их наставников"</t>
  </si>
  <si>
    <t>16 2 06 00000</t>
  </si>
  <si>
    <t>Поддержка одаренных детей и их наставников</t>
  </si>
  <si>
    <t>16 2 06 01000</t>
  </si>
  <si>
    <t>Основное мероприятие "Поддержка молодых специалистов-педагогических работников"</t>
  </si>
  <si>
    <t>16 2 07 00000</t>
  </si>
  <si>
    <t>Оплата найма за жилье молодым специалистам</t>
  </si>
  <si>
    <t>16 2 07 01000</t>
  </si>
  <si>
    <t>Основное мероприятие "Развитие системы воспитания и социализации обучающихся"</t>
  </si>
  <si>
    <t>16 2 08 00000</t>
  </si>
  <si>
    <t>Развитие системы воспитания и социализации обучающихся</t>
  </si>
  <si>
    <t>16 2 08 01000</t>
  </si>
  <si>
    <t>Основное мероприятие "Создание условий получения качественного образования"</t>
  </si>
  <si>
    <t>16 2 09 00000</t>
  </si>
  <si>
    <t>Модернизация системы образования</t>
  </si>
  <si>
    <t>16 2 09 01000</t>
  </si>
  <si>
    <t>Повышение уровня комплексной безопасности в образовательных организациях</t>
  </si>
  <si>
    <t>16 2 09 02000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</si>
  <si>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</si>
  <si>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16 2 09 S6112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</si>
  <si>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</si>
  <si>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16 2 14 00000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</si>
  <si>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</si>
  <si>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16 2 14 53030</t>
  </si>
  <si>
    <t>Подпрограмма "Развитие дополнительного образования детей"</t>
  </si>
  <si>
    <t>16 3 00 00000</t>
  </si>
  <si>
    <t>Основное мероприятие "Обеспечение деятельности (оказание услуг) муниципальных учреждений дополнительного образования"</t>
  </si>
  <si>
    <t>16 3 01 00000</t>
  </si>
  <si>
    <t>Содержание образовательных учреждений дополнительного образования</t>
  </si>
  <si>
    <t>16 3 01 01110</t>
  </si>
  <si>
    <t>Содержание образовательных учреждений дополнительного образования (прочее содержание)</t>
  </si>
  <si>
    <t>16 3 01 01120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</si>
  <si>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</si>
  <si>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18 0 00 00000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</si>
  <si>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</si>
  <si>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18 1 00 00000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</si>
  <si>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</si>
  <si>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18 1 01 00000</t>
  </si>
  <si>
    <t>Комплексные меры противодействия злоупотреблению наркотиками и их незаконному обороту в муниципальном районе</t>
  </si>
  <si>
    <t>18 1 01 01000</t>
  </si>
  <si>
    <t>Подпрограмма "Молодежь Людиновского района"</t>
  </si>
  <si>
    <t>18 2 00 00000</t>
  </si>
  <si>
    <t>Основное мероприятие "Реализация мероприятий в сфере государственной молодежной политики"</t>
  </si>
  <si>
    <t>18 2 01 00000</t>
  </si>
  <si>
    <t>Реализация мероприятий в сфере государственной молодежной политики</t>
  </si>
  <si>
    <t>18 2 01 01000</t>
  </si>
  <si>
    <t>Основное мероприятие "Развитие добровольческой деятельности молодежи"</t>
  </si>
  <si>
    <t>18 2 02 00000</t>
  </si>
  <si>
    <t>Развитие добровольческой деятельности молодежи</t>
  </si>
  <si>
    <t>18 2 02 01000</t>
  </si>
  <si>
    <t>Основное мероприятие "Поддержка талантливой и одаренной молодежи"</t>
  </si>
  <si>
    <t>18 2 03 00000</t>
  </si>
  <si>
    <t>Поддержка талантливой и одаренной молодежи</t>
  </si>
  <si>
    <t>18 2 03 01000</t>
  </si>
  <si>
    <t>Основное мероприятие "Профилактика правонарушений, асоциального поведения молодежи"</t>
  </si>
  <si>
    <t>18 2 04 00000</t>
  </si>
  <si>
    <t>Профилактика правонарушений, асоциального поведения молодежи</t>
  </si>
  <si>
    <t>18 2 04 01000</t>
  </si>
  <si>
    <t>Подпрограмма "Развитие системы отдыха и оздоровления детей Людиновского района"</t>
  </si>
  <si>
    <t>18 3 00 00000</t>
  </si>
  <si>
    <t>Основное мероприятие "Развитие системы отдыха и оздоровления детей Людиновского района"</t>
  </si>
  <si>
    <t>18 3 01 00000</t>
  </si>
  <si>
    <t>Развитие системы отдыха и оздоровления детей Людиновского района</t>
  </si>
  <si>
    <t>18 3 01 01000</t>
  </si>
  <si>
    <t>18 3 01 S8070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</si>
  <si>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</si>
  <si>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23 0 00 00000</t>
  </si>
  <si>
    <t>Основное мероприятие "Предоставление субсидии муниципальному автономному учреждению "Редакция газеты "Людиновский рабочий"</t>
  </si>
  <si>
    <t>23 0 01 00000</t>
  </si>
  <si>
    <t>Оказание финансовой поддержки муниципальному автономному учреждению "Редакция газеты "Людиновский рабочий"</t>
  </si>
  <si>
    <t>23 0 01 01000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</si>
  <si>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</si>
  <si>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</si>
  <si>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</si>
  <si>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</si>
  <si>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Основное мероприятие "Проведение конкурсов журналистских работ"</t>
  </si>
  <si>
    <t>23 0 02 00000</t>
  </si>
  <si>
    <t>Районный конкурс журналистских работ "Судьба и Родина-едины"</t>
  </si>
  <si>
    <t>23 0 02 01000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</si>
  <si>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</si>
  <si>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</si>
  <si>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</si>
  <si>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</si>
  <si>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</si>
  <si>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</si>
  <si>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</si>
  <si>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</si>
  <si>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</si>
  <si>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</si>
  <si>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</si>
  <si>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24 1 03 01000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</si>
  <si>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</si>
  <si>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25 0 00 00000</t>
  </si>
  <si>
    <t>Подпрограмма "Развитие сельского хозяйства и рынков сельскохозяйственной продукции в Людиновском районе"</t>
  </si>
  <si>
    <t>25 1 00 00000</t>
  </si>
  <si>
    <t>Основное мероприятие "Поддержка животноводства в ЛПХ, КФХ"</t>
  </si>
  <si>
    <t>25 1 01 00000</t>
  </si>
  <si>
    <t>Поддержка животноводства в ЛПХ, КФХ</t>
  </si>
  <si>
    <t>25 1 01 01000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</si>
  <si>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</si>
  <si>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</si>
  <si>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</si>
  <si>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25 1 02 00000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</si>
  <si>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</si>
  <si>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25 1 02 01000</t>
  </si>
  <si>
    <t>Подпрограмма "Развитие потребительской кооперации в Людиновском районе"</t>
  </si>
  <si>
    <t>25 2 00 00000</t>
  </si>
  <si>
    <t>Основное мероприятие "Предоставление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пунктах"</t>
  </si>
  <si>
    <t>25 2 01 00000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</si>
  <si>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</si>
  <si>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25 2 01 01000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</si>
  <si>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</si>
  <si>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</si>
  <si>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"Совершенствование системы гидротехнических сооружений на территории Людиновского района"</t>
  </si>
  <si>
    <t>28 0 00 00000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</si>
  <si>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</si>
  <si>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28 0 01 00000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</si>
  <si>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</si>
  <si>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28 0 01 01000</t>
  </si>
  <si>
    <t>Основное мероприятие "Создание материальных запасов для ликвидации возможных последствий чрезвычайных ситуаций на ГТС"</t>
  </si>
  <si>
    <t>28 0 02 00000</t>
  </si>
  <si>
    <t>Создание материальных запасов для ликвидации возможных последствий чрезвычайных ситуаций на ГТС</t>
  </si>
  <si>
    <t>28 0 02 01000</t>
  </si>
  <si>
    <t>Основное мероприятие "Выполнение работ по замечаниям, предписаниям декларации безопасности ГТС"</t>
  </si>
  <si>
    <t>28 0 04 00000</t>
  </si>
  <si>
    <t>Выполнение работ по замечаниям, предписаниям декларации безопасности ГТС</t>
  </si>
  <si>
    <t>28 0 04 01000</t>
  </si>
  <si>
    <t>Страхование ГТС</t>
  </si>
  <si>
    <t>28 0 04 03000</t>
  </si>
  <si>
    <t>Основное мероприятие "Реконструкция гидротехнических сооружений Людиновского водохранилища. Этап 1"</t>
  </si>
  <si>
    <t>28 0 13 00000</t>
  </si>
  <si>
    <t>Экспертиза проектной документации. Этап 1</t>
  </si>
  <si>
    <t>28 0 13 02000</t>
  </si>
  <si>
    <t>Реконструкция гидротехнических сооружений</t>
  </si>
  <si>
    <t>28 0 13 S3620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</si>
  <si>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</si>
  <si>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</si>
  <si>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"Энергосбережение в сфере ЖКХ"</t>
  </si>
  <si>
    <t>30 0 02 00000</t>
  </si>
  <si>
    <t>Выполнение мероприятий долгосрочной целевой программы "Энергосбережение и повышение энергоэффективности в Калужской области на 2010-2020 годы"</t>
  </si>
  <si>
    <t>30 0 02 01030</t>
  </si>
  <si>
    <t>Устройство, реконструкция сетей уличного освещения в г.Людиново, прокладка электрических сетей на образованных улицах</t>
  </si>
  <si>
    <t>30 0 02 01040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</si>
  <si>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</si>
  <si>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30 0 02 01060</t>
  </si>
  <si>
    <t>Разработка проектно-сметной документации, строительство (модернизация) отопительных котельных с применением энергосберегающих оборудования и технологий</t>
  </si>
  <si>
    <t>30 0 02 01080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</si>
  <si>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</si>
  <si>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</si>
  <si>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"Формирование базы данных о муниципальном имуществе и земельных участках"</t>
  </si>
  <si>
    <t>38 0 01 00000</t>
  </si>
  <si>
    <t>Формирование базы данных о муниципальном имуществе и земельных участках</t>
  </si>
  <si>
    <t>38 0 01 01000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</si>
  <si>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</si>
  <si>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</si>
  <si>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</si>
  <si>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</si>
  <si>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"Реализация мероприятий в обрасти комплексных кадастровых работ"</t>
  </si>
  <si>
    <t>38 0 03 00000</t>
  </si>
  <si>
    <t>Проведение комплексных кадастровых работ</t>
  </si>
  <si>
    <t>38 0 03 L5110</t>
  </si>
  <si>
    <t>Реализация мероприятий в области комплексных кадастровых работ</t>
  </si>
  <si>
    <t>38 0 03 S6280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</si>
  <si>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</si>
  <si>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38 0 04 00000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</si>
  <si>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</si>
  <si>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</si>
  <si>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</si>
  <si>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</si>
  <si>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</si>
  <si>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</si>
  <si>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</si>
  <si>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</si>
  <si>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</si>
  <si>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</si>
  <si>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"Проведение кадастровых работ по образованию земельных участков из земель сельскохозяйственного назначения, государственная собственность на которые не разграничена, для дальнейшего перевода их в земли запаса"</t>
  </si>
  <si>
    <t>38 0 14 00000</t>
  </si>
  <si>
    <t>Проведение кадастровых работ по образованию земельных участков из земель сельскохозяйственного назначения, государственная собственность на которые не разграничена, для дальнейшего перевода их в земли запаса</t>
  </si>
  <si>
    <t>38 0 14 01000</t>
  </si>
  <si>
    <t>Реализация мероприятий в области кадастровых работ, за исключением комплексных кадастровых работ</t>
  </si>
  <si>
    <t>38 0 14 S6240</t>
  </si>
  <si>
    <t>Муниципальная программа "Развитие туризма в Людиновском районе"</t>
  </si>
  <si>
    <t>43 0 00 00000</t>
  </si>
  <si>
    <t>Основное мероприятие "Финансирование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</si>
  <si>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43 0 01 00000</t>
  </si>
  <si>
    <t>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</si>
  <si>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43 0 01 01000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</si>
  <si>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</si>
  <si>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43 0 02 00000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</si>
  <si>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</si>
  <si>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43 0 02 01000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</si>
  <si>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</si>
  <si>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44 0 00 00000</t>
  </si>
  <si>
    <t>Основное мероприятие "Предоставление финансовой и имущественной поддержки субъектам малого и среднего предпринимательства"</t>
  </si>
  <si>
    <t>44 0 01 00000</t>
  </si>
  <si>
    <t>44 0 01 S6840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</si>
  <si>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</si>
  <si>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44 0 02 00000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</si>
  <si>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</si>
  <si>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44 0 02 01000</t>
  </si>
  <si>
    <t>Муниципальная программа "Семья и дети в Людиновском районе"</t>
  </si>
  <si>
    <t>45 0 00 00000</t>
  </si>
  <si>
    <t>Основное мероприятие "Обеспечение социальных выплат, пособий, компенсаций детям, семьям с детьми"</t>
  </si>
  <si>
    <t>45 0 01 00000</t>
  </si>
  <si>
    <t>Обеспечение социальных выплат, пособий, компенсаций детям и семьям с детьми</t>
  </si>
  <si>
    <t>45 0 01 03300</t>
  </si>
  <si>
    <t>Осуществление ежемесячных выплат на детей в возрасте от трех до семи лет включительно</t>
  </si>
  <si>
    <t>45 0 01 R3020</t>
  </si>
  <si>
    <t>Основное мероприятие "Повышение ценности семьи, семейного образа жизни, пропаганда опыта социально благополучных семей"</t>
  </si>
  <si>
    <t>45 0 02 00000</t>
  </si>
  <si>
    <t>Пропаганда семейно-брачных отношений (проведение мероприятий)</t>
  </si>
  <si>
    <t>45 0 02 01000</t>
  </si>
  <si>
    <t>Основное мероприятие "Социальная поддержка многодетных семей"</t>
  </si>
  <si>
    <t>45 0 03 00000</t>
  </si>
  <si>
    <t>Льготный проезд детей</t>
  </si>
  <si>
    <t>45 0 03 01000</t>
  </si>
  <si>
    <t>Основное мероприятие "Обеспечение функционирования учреждений"</t>
  </si>
  <si>
    <t>45 0 04 00000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</si>
  <si>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</si>
  <si>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45 0 04 03410</t>
  </si>
  <si>
    <t>Субсидии бюджетным учреждениям</t>
  </si>
  <si>
    <t>610</t>
  </si>
  <si>
    <t>Региональный проект "Финансовая поддержка семей при рождении детей"</t>
  </si>
  <si>
    <t>45 0 P1 00000</t>
  </si>
  <si>
    <t>45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</si>
  <si>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</si>
  <si>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45 0 P1 50840</t>
  </si>
  <si>
    <t>Осуществление ежемесячной выплаты в связи с рождением (усыновлением) первого ребенка</t>
  </si>
  <si>
    <t>45 0 P1 55730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</si>
  <si>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</si>
  <si>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0 P1 Д0840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</si>
  <si>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</si>
  <si>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</si>
  <si>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условий для обеспечения доступным и комфортным жильем сельского населения"</t>
  </si>
  <si>
    <t>48 1 00 00000</t>
  </si>
  <si>
    <t>Основное мероприятие "Улучшение жилищных условий граждан, проживающих на сельских территориях"</t>
  </si>
  <si>
    <t>48 1 01 00000</t>
  </si>
  <si>
    <t>Улучшение жилищных условий граждан, проживающих на сельских территориях</t>
  </si>
  <si>
    <t>48 1 01 01000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</si>
  <si>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</si>
  <si>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48 1 01 S8530</t>
  </si>
  <si>
    <t>Подпрограмма "Создание и развитие инфраструктуры на сельских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</si>
  <si>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</si>
  <si>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</si>
  <si>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</si>
  <si>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Подключение социальных объектов на селе к объектам инфраструктуры и благоустройство территорий ФАПов</t>
  </si>
  <si>
    <t>48 2 01 02000</t>
  </si>
  <si>
    <t>Содержание мест захоронения на территории сельских поселений Людиновского района</t>
  </si>
  <si>
    <t>48 2 01 03000</t>
  </si>
  <si>
    <t>Покупка автогрейдера для содержания автодорог общего пользования.являющихся собственностью муниципального района</t>
  </si>
  <si>
    <t>48 2 01 04000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</si>
  <si>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</si>
  <si>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</si>
  <si>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</si>
  <si>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</si>
  <si>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</si>
  <si>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</si>
  <si>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</si>
  <si>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51 0 02 00000</t>
  </si>
  <si>
    <t>Центральный аппарат (администрация МР)</t>
  </si>
  <si>
    <t>51 0 02 00400</t>
  </si>
  <si>
    <t>Центральный аппарат (муниципальные служащие)</t>
  </si>
  <si>
    <t>51 0 02 00410</t>
  </si>
  <si>
    <t>Центральный аппарат (прочие работники)</t>
  </si>
  <si>
    <t>51 0 02 00420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</si>
  <si>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</si>
  <si>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51 0 03 00000</t>
  </si>
  <si>
    <t>51 0 03 00220</t>
  </si>
  <si>
    <t>Дотации</t>
  </si>
  <si>
    <t>510</t>
  </si>
  <si>
    <t>Центральный аппарат (отдел финансов)</t>
  </si>
  <si>
    <t>51 0 03 00400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</si>
  <si>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</si>
  <si>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51 0 04 00000</t>
  </si>
  <si>
    <t>Центральный аппарат (отдел образования)</t>
  </si>
  <si>
    <t>51 0 04 00400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</si>
  <si>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</si>
  <si>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</si>
  <si>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Центральный аппарат (отдел культуры)</t>
  </si>
  <si>
    <t>51 0 05 00400</t>
  </si>
  <si>
    <t>Основное мероприятие "Функционирование контрольно-счетной палаты представительных органов муниципальных образований"</t>
  </si>
  <si>
    <t>51 0 06 00000</t>
  </si>
  <si>
    <t>Центральный аппарат</t>
  </si>
  <si>
    <t>51 0 06 00400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</si>
  <si>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</si>
  <si>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51 0 08 00000</t>
  </si>
  <si>
    <t>Реализация государственных функций, связанных с общегосударственными вопросами (представительские расходы)</t>
  </si>
  <si>
    <t>51 0 08 00900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</si>
  <si>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</si>
  <si>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</si>
  <si>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</si>
  <si>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</si>
  <si>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</si>
  <si>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51 0 10 00000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</si>
  <si>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</si>
  <si>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51 0 10 00900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</si>
  <si>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</si>
  <si>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51 0 11 00000</t>
  </si>
  <si>
    <t>Реализация государственных функций, связанных с общегосударственными вопросами (расходы на инвестиционный паспорт)</t>
  </si>
  <si>
    <t>51 0 11 00900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</si>
  <si>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</si>
  <si>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51 0 12 00000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</si>
  <si>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</si>
  <si>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51 0 12 00900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</si>
  <si>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</si>
  <si>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</si>
  <si>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</si>
  <si>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</si>
  <si>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Основное мероприятие "Расходы, связанные с вручением почетного знака"</t>
  </si>
  <si>
    <t>51 0 16 00000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</si>
  <si>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</si>
  <si>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51 0 16 01000</t>
  </si>
  <si>
    <t>Основное мероприятие "Функционирование исполнительно распорядительных органов местного самоуправления"</t>
  </si>
  <si>
    <t>51 0 17 00000</t>
  </si>
  <si>
    <t>Функционирование исполнительно распорядительных органов местного самоуправления (глава администрации МР)</t>
  </si>
  <si>
    <t>51 0 17 00800</t>
  </si>
  <si>
    <t>Основное мероприятие "Реализация инициативных проектов муниципальных образований Людиновского района"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</si>
  <si>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</si>
  <si>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</si>
  <si>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</si>
  <si>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Реализация мероприятий в рамках ведомственной целевой программы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</si>
  <si>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>57 0 00 00000</t>
  </si>
  <si>
    <t>57 0 00 88410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</si>
  <si>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</si>
  <si>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</si>
  <si>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</si>
  <si>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</si>
  <si>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</si>
  <si>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</si>
  <si>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</si>
  <si>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</si>
  <si>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</si>
  <si>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</si>
  <si>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"Проектно-изыскательные работы"</t>
  </si>
  <si>
    <t>58 0 06 00000</t>
  </si>
  <si>
    <t>Проектно-изыскательные работы</t>
  </si>
  <si>
    <t>58 0 06 01000</t>
  </si>
  <si>
    <t>Основное мероприятие "Разработка землеустроительной документации по описанию границ (части границ) населенных пунктов для внесения в сведения ЕГРН и (или) разработку землеустроительной документации по описанию границ территориальных зон муниципального района "Город Людиново и Людиновский район" для внесения в сведения ЕГРН"</t>
  </si>
  <si>
    <t>58 0 07 00000</t>
  </si>
  <si>
    <t>Разработка землеустроительной документации по описанию границ (части границ) населенных пунктов для внесения в сведения ЕГРН и (или) разработку землеустроительной документации по описанию границ территориальных зон муниципального района "Город Людиново и Людиновский район" для внесения в сведения ЕГРН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</si>
  <si>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</si>
  <si>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</si>
  <si>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</si>
  <si>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</si>
  <si>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"Устранение реестровых ошибок для внесения в сведения УГРН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</si>
  <si>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58 0 12 00000</t>
  </si>
  <si>
    <t>Устранение реестровых ошибок для внесения в сведения УГРН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</si>
  <si>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58 0 12 01000</t>
  </si>
  <si>
    <t>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</si>
  <si>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58 0 13 00000</t>
  </si>
  <si>
    <t>Повышение уровня привлекательности профессиональной деятельности в сфере архитектуры и градостроительства</t>
  </si>
  <si>
    <t>58 0 13 S6233</t>
  </si>
  <si>
    <t>Муниципальная программа "Кадровая политика муниципального района "Город Людиново и Людиновский район"</t>
  </si>
  <si>
    <t>78 0 00 00000</t>
  </si>
  <si>
    <t>78 0 01 00000</t>
  </si>
  <si>
    <t>78 0 01 04000</t>
  </si>
  <si>
    <t>Основное мероприятие "Стимулирование кадрового потенциала муниципальных образований Людиновского района"</t>
  </si>
  <si>
    <t>78 0 02 00000</t>
  </si>
  <si>
    <t>Стимулирование кадрового потенциала муниципальных образований Людиновского района</t>
  </si>
  <si>
    <t>78 0 02 04000</t>
  </si>
  <si>
    <t>Основное мероприятие "Социальные выплаты"</t>
  </si>
  <si>
    <t>78 0 03 00000</t>
  </si>
  <si>
    <t>78 0 03 04100</t>
  </si>
  <si>
    <t>Материальная помощь сотрудникам</t>
  </si>
  <si>
    <t>78 0 03 04200</t>
  </si>
  <si>
    <t>Мед. услуги в рамках добровольного медицинского страхования</t>
  </si>
  <si>
    <t>78 0 03 04300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</si>
  <si>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</si>
  <si>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</si>
  <si>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</si>
  <si>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79 0 01 00000</t>
  </si>
  <si>
    <t>Повышение правовой культуры избирателей, в том числе молодых и будущих избирателей</t>
  </si>
  <si>
    <t>79 0 01 01000</t>
  </si>
  <si>
    <t>Муниципальная программа "Укрепление здоровья населения муниципального района "Город Людиново и Людиновский район"</t>
  </si>
  <si>
    <t>80 0 00 00000</t>
  </si>
  <si>
    <t>Основное мероприятие "Мероприятия, направленные на формирование ценностей здорового образа жизни"</t>
  </si>
  <si>
    <t>80 0 01 00000</t>
  </si>
  <si>
    <t>Повышение заинтересованности работников здравоохранения в повышении качества предоставляемых услуг</t>
  </si>
  <si>
    <t>80 0 01 01000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</si>
  <si>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</si>
  <si>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80 0 02 00000</t>
  </si>
  <si>
    <t>Мероприятия, направленные на формирование регулярной двигательной активности и занятий физической культурой и спортом</t>
  </si>
  <si>
    <t>80 0 02 01000</t>
  </si>
  <si>
    <t>Осуществление переданных полномочий из федерального бюджета</t>
  </si>
  <si>
    <t>87 0 00 00000</t>
  </si>
  <si>
    <t>87 0 00 59340</t>
  </si>
  <si>
    <t>Непрограммные расходы федеральных органов исполнительной власти</t>
  </si>
  <si>
    <t>99 0 00 00000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</si>
  <si>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</si>
  <si>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</si>
  <si>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</si>
  <si>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Всего</t>
  </si>
  <si>
    <t>Основное мероприятие "Компенсация отдельным категориям граждан оплаты взноса на капитальный ремонт общего имущества в многоквартирном доме"</t>
  </si>
  <si>
    <t>03 0 02 03190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</si>
  <si>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</si>
  <si>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</si>
  <si>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Основное мероприятие "Содержание полигона ТБО (рекультивация полигона ТБО, создание и содержание мест (площадок) накопления ТКО, обеспечение безопасности полигона ТБО)"</t>
  </si>
  <si>
    <t xml:space="preserve">Организация отдыха и оздоровления детей </t>
  </si>
  <si>
    <t>Бюджетные ассигнования на 2022 год</t>
  </si>
  <si>
    <t>Непрограммные расходы</t>
  </si>
  <si>
    <t>Осуществление переданных полномочий Российской Федерации на государственную регистрацию актов гражданского состояния</t>
  </si>
  <si>
    <t>Организация мероприятий при осуществлении деятельности по обращению с животными без владельцев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</si>
  <si>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</si>
  <si>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Софинансирование мероприятий муниципальных программ развития малого и среднего предпринимательства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</si>
  <si>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</si>
  <si>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</si>
  <si>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38 0 08 00000</t>
  </si>
  <si>
    <t>38 0 08 01000</t>
  </si>
  <si>
    <t>+.-</t>
  </si>
  <si>
    <t>Содержание передвижного центра культуры (прочее содержание)</t>
  </si>
  <si>
    <t>11 0 03 03220</t>
  </si>
  <si>
    <t>11 0 03 L4670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</si>
  <si>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</si>
  <si>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04 L5192</t>
  </si>
  <si>
    <t>Государственная поддержка отрасли культуры (Государственная поддержка лучших сельских учреждений культуры)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</si>
  <si>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</si>
  <si>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</si>
  <si>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11 0 A3 55195</t>
  </si>
  <si>
    <t>11 0 A3 55196</t>
  </si>
  <si>
    <t>350</t>
  </si>
  <si>
    <t>Реализация мероприятий по экологической реабилитации Людиновского водохранилища</t>
  </si>
  <si>
    <t>12 0 09 00150</t>
  </si>
  <si>
    <t>Содержание учреждений в сфере физической культуры и спорта (прочее содержание)</t>
  </si>
  <si>
    <t>Организация отдыха и оздоровления детей (оздоровительный лагерь )</t>
  </si>
  <si>
    <t>18 3 01 01300</t>
  </si>
  <si>
    <t>Организация отдыха и оздоровления детей (досуговая площадка )</t>
  </si>
  <si>
    <t>18 3 01 01600</t>
  </si>
  <si>
    <t>360</t>
  </si>
  <si>
    <t>Иные выплаты населению</t>
  </si>
  <si>
    <t>Основное мероприятие "Поддержка организаций и индивидуальных предпринимателей Людиновского района. ведущих свою деятельность в сфере рыбоводства"</t>
  </si>
  <si>
    <t>Поддержка организаций и индивидуальных предпринимателей Людиновского района. ведущих свою деятельность в сфере рыбоводства</t>
  </si>
  <si>
    <t>25 1 03 00000</t>
  </si>
  <si>
    <t>25 1 03 01000</t>
  </si>
  <si>
    <t>830</t>
  </si>
  <si>
    <t>Исполнение судебных актов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</si>
  <si>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</si>
  <si>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30 0 02 86060</t>
  </si>
  <si>
    <t>Основное мероприятие "Проведение ярмарок, приуроченных к историко-культурным событиям местного значения, и мероприятий событийного туризма (фестивалей, праздников, реконструкции значимых событий), приобретение сувенирной продукции, продуктов питания"</t>
  </si>
  <si>
    <t>Проведение ярмарок, приуроченных к историко-культурным событиям местного значения, и мероприятий событийного туризма (фестивалей, праздников, реконструкции значимых событий), приобретение сувенирной продукции, продуктов питания</t>
  </si>
  <si>
    <t>43 0 03 00000</t>
  </si>
  <si>
    <t>43 0 03 01000</t>
  </si>
  <si>
    <t>Ежемесячная денежная выплата, назначаемая в случае рождения третьего ребенка. за счет средств резервного фонда</t>
  </si>
  <si>
    <t>45 0 P1 5084F</t>
  </si>
  <si>
    <t>Стимулирование руководителей исполнительно-распорядительных органов муниципальных образований области</t>
  </si>
  <si>
    <t>51 0 17 00530</t>
  </si>
  <si>
    <t>58 0 07 01000</t>
  </si>
  <si>
    <t>Основное мероприятие "Кадровый потенциал учреждений и повышение заинтересованности муниципальных служащих"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</si>
  <si>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</si>
  <si>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Социальные выплаты к пенсиям лицам, замещавшим должности муниципальной службы</t>
  </si>
  <si>
    <t>Непрограммные расходы региональных органов исполнительной власти</t>
  </si>
  <si>
    <t>Достижение показателей деятельности органов исполнительной власти</t>
  </si>
  <si>
    <t>98 0 00 00000</t>
  </si>
  <si>
    <t>98 0 00 55490</t>
  </si>
  <si>
    <t>Организация деятельности МКУ "Единая дежурная диспетчерская служба"</t>
  </si>
  <si>
    <t>Содержание прочих учреждений культуры (отдел бухгалтерского учета)(прочее содержание)</t>
  </si>
  <si>
    <t>11 0 07 02220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</si>
  <si>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</si>
  <si>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18 2 ЕВ 5179F</t>
  </si>
  <si>
    <t>Основное мероприятие "Текущий ремонт, строительство, реконструкция спортивных объектов и приобретение спортивного инвентаря для спортивных объектов"</t>
  </si>
  <si>
    <t>Текущий ремонт, строительство, реконструкция спортивных объектов и приобретение спортивного инвентаря для спортивных объектов</t>
  </si>
  <si>
    <t>13 3 01 00000</t>
  </si>
  <si>
    <t>13 3 01 01000</t>
  </si>
  <si>
    <t>(в рублях)</t>
  </si>
  <si>
    <t>Основное мероприятие "Антитеррористические мероприятия"</t>
  </si>
  <si>
    <t>Антитеррористические мероприятия</t>
  </si>
  <si>
    <t>16 2 17 00000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</si>
  <si>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образования"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</si>
  <si>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</t>
  </si>
  <si>
    <t>16 2 17 16217</t>
  </si>
  <si>
    <t>45 0 01 R302F</t>
  </si>
  <si>
    <t>880</t>
  </si>
  <si>
    <t>Специальные расходы</t>
  </si>
  <si>
    <t xml:space="preserve">Непрограммные расходы </t>
  </si>
  <si>
    <t>66 0 00 00000</t>
  </si>
  <si>
    <t>Непрограммные расходы (расходы на исполнения представления Контрольно-счетной палаты)</t>
  </si>
  <si>
    <t>66 0 00 01000</t>
  </si>
  <si>
    <t>Бюджетные ассигнования в соответствии с решением ЛРС от 23.12.2021 г. № 100 (в ред. от 30.12.2022 г. № 154)</t>
  </si>
  <si>
    <t>Исполнено</t>
  </si>
  <si>
    <t xml:space="preserve">Исполнение расходов  бюджета муниципального района "Город Людиново и Людиновский район" за 2022 год по целевым статьям (муниципальным программам и непрограммным направлениям деятельности) классификации расходов бюджетов </t>
  </si>
  <si>
    <t>Приложение № 4</t>
  </si>
  <si>
    <t xml:space="preserve">от                           №  </t>
  </si>
  <si>
    <t xml:space="preserve">к проекту решения Людиновского Районного Собрания "Об исполнении бюджета муниципального района "Город Людиново и Людиновский район" за 2022 год"   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</si>
</sst>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23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5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9" fillId="4" borderId="1" xfId="0" applyFont="1" applyFill="1" applyBorder="1" applyAlignment="1">
      <alignment vertical="top" wrapText="1"/>
    </xf>
    <xf numFmtId="0" fontId="10" fillId="4" borderId="1" xfId="0" applyFont="1" applyFill="1" applyBorder="1"/>
    <xf numFmtId="0" fontId="8" fillId="4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vertical="center"/>
    </xf>
    <xf numFmtId="49" fontId="9" fillId="0" borderId="2" xfId="11" applyNumberFormat="1" applyFont="1" applyProtection="1">
      <alignment horizontal="left" vertical="top" wrapText="1"/>
    </xf>
    <xf numFmtId="49" fontId="9" fillId="0" borderId="2" xfId="12" applyNumberFormat="1" applyFont="1" applyProtection="1">
      <alignment horizontal="center" vertical="top" wrapText="1"/>
    </xf>
    <xf numFmtId="49" fontId="8" fillId="0" borderId="7" xfId="11" applyNumberFormat="1" applyFont="1" applyBorder="1" applyProtection="1">
      <alignment horizontal="left" vertical="top" wrapText="1"/>
    </xf>
    <xf numFmtId="49" fontId="8" fillId="0" borderId="7" xfId="12" applyNumberFormat="1" applyFont="1" applyBorder="1" applyProtection="1">
      <alignment horizontal="center" vertical="top" wrapText="1"/>
    </xf>
    <xf numFmtId="0" fontId="8" fillId="4" borderId="1" xfId="0" applyFont="1" applyFill="1" applyBorder="1" applyAlignment="1">
      <alignment wrapText="1"/>
    </xf>
    <xf numFmtId="0" fontId="9" fillId="0" borderId="2" xfId="7" applyNumberFormat="1" applyFont="1" applyProtection="1">
      <alignment horizontal="center" vertical="center" shrinkToFit="1"/>
    </xf>
    <xf numFmtId="49" fontId="12" fillId="0" borderId="2" xfId="8" applyNumberFormat="1" applyFont="1" applyProtection="1">
      <alignment horizontal="left" vertical="top" wrapText="1"/>
    </xf>
    <xf numFmtId="49" fontId="12" fillId="0" borderId="2" xfId="9" applyNumberFormat="1" applyFont="1" applyProtection="1">
      <alignment horizontal="center" vertical="top" wrapText="1"/>
    </xf>
    <xf numFmtId="4" fontId="12" fillId="2" borderId="2" xfId="10" applyNumberFormat="1" applyFont="1" applyProtection="1">
      <alignment horizontal="right" vertical="top" shrinkToFit="1"/>
    </xf>
    <xf numFmtId="4" fontId="12" fillId="0" borderId="2" xfId="9" applyNumberFormat="1" applyFont="1" applyProtection="1">
      <alignment horizontal="center" vertical="top" wrapText="1"/>
    </xf>
    <xf numFmtId="4" fontId="9" fillId="2" borderId="2" xfId="13" applyNumberFormat="1" applyFont="1" applyProtection="1">
      <alignment horizontal="right" vertical="top" shrinkToFit="1"/>
    </xf>
    <xf numFmtId="164" fontId="9" fillId="0" borderId="2" xfId="11" applyNumberFormat="1" applyFont="1" applyProtection="1">
      <alignment horizontal="left" vertical="top" wrapText="1"/>
    </xf>
    <xf numFmtId="0" fontId="9" fillId="0" borderId="2" xfId="4" applyNumberFormat="1" applyFont="1" applyBorder="1" applyAlignment="1" applyProtection="1">
      <alignment vertical="top" wrapText="1"/>
    </xf>
    <xf numFmtId="4" fontId="9" fillId="0" borderId="2" xfId="2" applyNumberFormat="1" applyFont="1" applyBorder="1" applyAlignment="1" applyProtection="1">
      <alignment horizontal="right" vertical="top" shrinkToFit="1"/>
    </xf>
    <xf numFmtId="0" fontId="12" fillId="0" borderId="6" xfId="0" applyNumberFormat="1" applyFont="1" applyFill="1" applyBorder="1" applyAlignment="1">
      <alignment wrapText="1"/>
    </xf>
    <xf numFmtId="49" fontId="12" fillId="0" borderId="2" xfId="12" applyNumberFormat="1" applyFont="1" applyProtection="1">
      <alignment horizontal="center" vertical="top" wrapText="1"/>
    </xf>
    <xf numFmtId="4" fontId="12" fillId="2" borderId="2" xfId="13" applyNumberFormat="1" applyFont="1" applyProtection="1">
      <alignment horizontal="right" vertical="top" shrinkToFit="1"/>
    </xf>
    <xf numFmtId="0" fontId="9" fillId="0" borderId="3" xfId="15" applyNumberFormat="1" applyFont="1" applyProtection="1"/>
    <xf numFmtId="0" fontId="0" fillId="0" borderId="0" xfId="0" applyFont="1" applyProtection="1">
      <protection locked="0"/>
    </xf>
    <xf numFmtId="1" fontId="9" fillId="2" borderId="2" xfId="10" applyNumberFormat="1" applyFont="1" applyBorder="1" applyAlignment="1" applyProtection="1">
      <alignment horizontal="center" vertical="top" shrinkToFit="1"/>
    </xf>
    <xf numFmtId="49" fontId="12" fillId="0" borderId="2" xfId="11" applyNumberFormat="1" applyFont="1" applyProtection="1">
      <alignment horizontal="left" vertical="top" wrapText="1"/>
    </xf>
    <xf numFmtId="0" fontId="12" fillId="0" borderId="2" xfId="14" applyNumberFormat="1" applyFont="1" applyAlignment="1" applyProtection="1">
      <alignment horizontal="left" vertical="center"/>
    </xf>
    <xf numFmtId="4" fontId="12" fillId="2" borderId="2" xfId="10" applyNumberFormat="1" applyFont="1" applyAlignment="1" applyProtection="1">
      <alignment horizontal="right" vertical="center" shrinkToFit="1"/>
    </xf>
    <xf numFmtId="4" fontId="12" fillId="0" borderId="2" xfId="9" applyNumberFormat="1" applyFont="1" applyAlignment="1" applyProtection="1">
      <alignment horizontal="center" vertical="center" wrapText="1"/>
    </xf>
    <xf numFmtId="0" fontId="2" fillId="0" borderId="1" xfId="2" applyNumberFormat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8" fillId="0" borderId="0" xfId="0" applyFont="1" applyProtection="1">
      <protection locked="0"/>
    </xf>
    <xf numFmtId="4" fontId="0" fillId="0" borderId="0" xfId="0" applyNumberFormat="1" applyProtection="1">
      <protection locked="0"/>
    </xf>
    <xf numFmtId="0" fontId="9" fillId="0" borderId="1" xfId="16" applyNumberFormat="1" applyFont="1" applyProtection="1">
      <alignment horizontal="left" wrapText="1"/>
    </xf>
    <xf numFmtId="0" fontId="9" fillId="0" borderId="1" xfId="16" applyFont="1">
      <alignment horizontal="left" wrapText="1"/>
    </xf>
    <xf numFmtId="0" fontId="8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0" borderId="1" xfId="5" applyNumberFormat="1" applyFont="1" applyProtection="1">
      <alignment horizontal="right"/>
    </xf>
    <xf numFmtId="0" fontId="9" fillId="0" borderId="1" xfId="5" applyFont="1">
      <alignment horizontal="right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6" applyFont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top" wrapText="1"/>
    </xf>
    <xf numFmtId="49" fontId="9" fillId="0" borderId="4" xfId="6" applyNumberFormat="1" applyFont="1" applyBorder="1" applyAlignment="1" applyProtection="1">
      <alignment horizontal="center" vertical="top" wrapText="1"/>
    </xf>
    <xf numFmtId="49" fontId="9" fillId="0" borderId="5" xfId="6" applyNumberFormat="1" applyFont="1" applyBorder="1" applyAlignment="1" applyProtection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left" wrapText="1"/>
    </xf>
  </cellXfs>
  <cellStyles count="2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55"/>
  <sheetViews>
    <sheetView tabSelected="1" zoomScaleSheetLayoutView="100" workbookViewId="0">
      <pane ySplit="9" topLeftCell="A959" activePane="bottomLeft" state="frozen"/>
      <selection pane="bottomLeft" activeCell="G964" sqref="G964"/>
    </sheetView>
  </sheetViews>
  <sheetFormatPr defaultRowHeight="15" outlineLevelRow="5"/>
  <cols>
    <col min="1" max="1" width="76.42578125" style="26" customWidth="1"/>
    <col min="2" max="2" width="15.140625" style="34" customWidth="1"/>
    <col min="3" max="3" width="12.85546875" style="34" customWidth="1"/>
    <col min="4" max="4" width="19.140625" style="34" hidden="1" customWidth="1"/>
    <col min="5" max="5" width="18.28515625" style="34" hidden="1" customWidth="1"/>
    <col min="6" max="6" width="21.28515625" style="34" customWidth="1"/>
    <col min="7" max="7" width="21.7109375" style="34" customWidth="1"/>
    <col min="8" max="8" width="9.140625" style="1" customWidth="1"/>
    <col min="9" max="9" width="17.28515625" style="1" customWidth="1"/>
    <col min="10" max="16384" width="9.140625" style="1"/>
  </cols>
  <sheetData>
    <row r="1" spans="1:8">
      <c r="B1" s="34" t="s">
        <v>881</v>
      </c>
    </row>
    <row r="2" spans="1:8" s="4" customFormat="1" ht="43.5" customHeight="1">
      <c r="A2" s="12"/>
      <c r="B2" s="38" t="s">
        <v>883</v>
      </c>
      <c r="C2" s="38"/>
      <c r="D2" s="38"/>
      <c r="E2" s="38"/>
      <c r="F2" s="38"/>
      <c r="G2" s="38"/>
      <c r="H2" s="3"/>
    </row>
    <row r="3" spans="1:8" s="4" customFormat="1" ht="16.5" customHeight="1">
      <c r="A3" s="12"/>
      <c r="B3" s="50" t="s">
        <v>882</v>
      </c>
      <c r="C3" s="50"/>
      <c r="D3" s="50"/>
      <c r="E3" s="50"/>
      <c r="F3" s="50"/>
      <c r="G3" s="50"/>
      <c r="H3" s="3"/>
    </row>
    <row r="4" spans="1:8" s="4" customFormat="1" ht="6.75" customHeight="1">
      <c r="A4" s="12"/>
      <c r="B4" s="5"/>
      <c r="C4" s="5"/>
      <c r="D4" s="5"/>
      <c r="E4" s="5"/>
      <c r="F4" s="5"/>
      <c r="G4" s="5"/>
      <c r="H4" s="3"/>
    </row>
    <row r="5" spans="1:8" s="7" customFormat="1" ht="36.75" customHeight="1">
      <c r="A5" s="39" t="s">
        <v>880</v>
      </c>
      <c r="B5" s="39"/>
      <c r="C5" s="39"/>
      <c r="D5" s="39"/>
      <c r="E5" s="39"/>
      <c r="F5" s="39"/>
      <c r="G5" s="39"/>
      <c r="H5" s="6"/>
    </row>
    <row r="6" spans="1:8" ht="12.75" customHeight="1">
      <c r="A6" s="40" t="s">
        <v>864</v>
      </c>
      <c r="B6" s="41"/>
      <c r="C6" s="41"/>
      <c r="D6" s="41"/>
      <c r="E6" s="41"/>
      <c r="F6" s="41"/>
      <c r="G6" s="41"/>
      <c r="H6" s="2"/>
    </row>
    <row r="7" spans="1:8" ht="15.75" customHeight="1">
      <c r="A7" s="42" t="s">
        <v>0</v>
      </c>
      <c r="B7" s="42" t="s">
        <v>1</v>
      </c>
      <c r="C7" s="42" t="s">
        <v>2</v>
      </c>
      <c r="D7" s="42" t="s">
        <v>800</v>
      </c>
      <c r="E7" s="46" t="s">
        <v>810</v>
      </c>
      <c r="F7" s="48" t="s">
        <v>878</v>
      </c>
      <c r="G7" s="44" t="s">
        <v>879</v>
      </c>
      <c r="H7" s="2"/>
    </row>
    <row r="8" spans="1:8" ht="96.75" customHeight="1">
      <c r="A8" s="43"/>
      <c r="B8" s="43"/>
      <c r="C8" s="43"/>
      <c r="D8" s="43"/>
      <c r="E8" s="47"/>
      <c r="F8" s="49"/>
      <c r="G8" s="45"/>
      <c r="H8" s="2"/>
    </row>
    <row r="9" spans="1:8" ht="17.25" customHeight="1">
      <c r="A9" s="13">
        <v>1</v>
      </c>
      <c r="B9" s="13">
        <v>2</v>
      </c>
      <c r="C9" s="13">
        <v>3</v>
      </c>
      <c r="D9" s="13">
        <v>4</v>
      </c>
      <c r="E9" s="13"/>
      <c r="F9" s="13">
        <v>4</v>
      </c>
      <c r="G9" s="13">
        <v>5</v>
      </c>
      <c r="H9" s="2"/>
    </row>
    <row r="10" spans="1:8" ht="28.5">
      <c r="A10" s="14" t="s">
        <v>3</v>
      </c>
      <c r="B10" s="15" t="s">
        <v>4</v>
      </c>
      <c r="C10" s="15"/>
      <c r="D10" s="16">
        <f>D11+D15+D61+D80</f>
        <v>184846239.94</v>
      </c>
      <c r="E10" s="17">
        <f>G10-D10</f>
        <v>-7640798.3299999833</v>
      </c>
      <c r="F10" s="16">
        <f>F11+F15+F61+F80</f>
        <v>183834662.94</v>
      </c>
      <c r="G10" s="16">
        <f>G11+G15+G61+G80</f>
        <v>177205441.61000001</v>
      </c>
      <c r="H10" s="2"/>
    </row>
    <row r="11" spans="1:8" ht="30" outlineLevel="2">
      <c r="A11" s="8" t="s">
        <v>794</v>
      </c>
      <c r="B11" s="9" t="s">
        <v>5</v>
      </c>
      <c r="C11" s="9"/>
      <c r="D11" s="18">
        <f>D12</f>
        <v>433688</v>
      </c>
      <c r="E11" s="17">
        <f t="shared" ref="E11:E76" si="0">G11-D11</f>
        <v>0</v>
      </c>
      <c r="F11" s="18">
        <f t="shared" ref="F11:G13" si="1">F12</f>
        <v>433688</v>
      </c>
      <c r="G11" s="18">
        <f t="shared" si="1"/>
        <v>433688</v>
      </c>
      <c r="H11" s="2"/>
    </row>
    <row r="12" spans="1:8" ht="30" outlineLevel="3">
      <c r="A12" s="8" t="s">
        <v>6</v>
      </c>
      <c r="B12" s="9" t="s">
        <v>7</v>
      </c>
      <c r="C12" s="9"/>
      <c r="D12" s="18">
        <f>D13</f>
        <v>433688</v>
      </c>
      <c r="E12" s="17">
        <f t="shared" si="0"/>
        <v>0</v>
      </c>
      <c r="F12" s="18">
        <f t="shared" si="1"/>
        <v>433688</v>
      </c>
      <c r="G12" s="18">
        <f t="shared" si="1"/>
        <v>433688</v>
      </c>
      <c r="H12" s="2"/>
    </row>
    <row r="13" spans="1:8" outlineLevel="4">
      <c r="A13" s="8" t="s">
        <v>8</v>
      </c>
      <c r="B13" s="9" t="s">
        <v>7</v>
      </c>
      <c r="C13" s="9" t="s">
        <v>9</v>
      </c>
      <c r="D13" s="18">
        <f>D14</f>
        <v>433688</v>
      </c>
      <c r="E13" s="17">
        <f t="shared" si="0"/>
        <v>0</v>
      </c>
      <c r="F13" s="18">
        <f t="shared" si="1"/>
        <v>433688</v>
      </c>
      <c r="G13" s="18">
        <f t="shared" si="1"/>
        <v>433688</v>
      </c>
      <c r="H13" s="2"/>
    </row>
    <row r="14" spans="1:8" outlineLevel="5">
      <c r="A14" s="8" t="s">
        <v>10</v>
      </c>
      <c r="B14" s="9" t="s">
        <v>7</v>
      </c>
      <c r="C14" s="9" t="s">
        <v>11</v>
      </c>
      <c r="D14" s="18">
        <v>433688</v>
      </c>
      <c r="E14" s="17">
        <f t="shared" si="0"/>
        <v>0</v>
      </c>
      <c r="F14" s="18">
        <v>433688</v>
      </c>
      <c r="G14" s="18">
        <v>433688</v>
      </c>
      <c r="H14" s="2"/>
    </row>
    <row r="15" spans="1:8" ht="34.5" customHeight="1" outlineLevel="2">
      <c r="A15" s="8" t="s">
        <v>12</v>
      </c>
      <c r="B15" s="9" t="s">
        <v>13</v>
      </c>
      <c r="C15" s="9"/>
      <c r="D15" s="18">
        <f>D16+D23+D29+D34+D37+D42+D45+D50+D55+D58</f>
        <v>183173353</v>
      </c>
      <c r="E15" s="17">
        <f t="shared" si="0"/>
        <v>-7573832.869999975</v>
      </c>
      <c r="F15" s="18">
        <f>F16+F23+F29+F34+F37+F42+F45+F50+F55+F58</f>
        <v>182161776</v>
      </c>
      <c r="G15" s="18">
        <f>G16+G23+G29+G34+G37+G42+G45+G50+G55+G58</f>
        <v>175599520.13000003</v>
      </c>
      <c r="H15" s="2"/>
    </row>
    <row r="16" spans="1:8" ht="18" customHeight="1" outlineLevel="3">
      <c r="A16" s="8" t="s">
        <v>14</v>
      </c>
      <c r="B16" s="9" t="s">
        <v>15</v>
      </c>
      <c r="C16" s="9"/>
      <c r="D16" s="18">
        <f>D17+D19+D21</f>
        <v>1070000</v>
      </c>
      <c r="E16" s="17">
        <f t="shared" si="0"/>
        <v>-4604.1099999998696</v>
      </c>
      <c r="F16" s="18">
        <f>F17+F19+F21</f>
        <v>1070000</v>
      </c>
      <c r="G16" s="18">
        <f>G17+G19+G21</f>
        <v>1065395.8900000001</v>
      </c>
      <c r="H16" s="2"/>
    </row>
    <row r="17" spans="1:8" ht="28.5" customHeight="1" outlineLevel="4">
      <c r="A17" s="8" t="s">
        <v>16</v>
      </c>
      <c r="B17" s="9" t="s">
        <v>15</v>
      </c>
      <c r="C17" s="9" t="s">
        <v>17</v>
      </c>
      <c r="D17" s="18">
        <f>D18</f>
        <v>402000</v>
      </c>
      <c r="E17" s="17">
        <f t="shared" si="0"/>
        <v>-24604.109999999986</v>
      </c>
      <c r="F17" s="18">
        <f>F18</f>
        <v>382000</v>
      </c>
      <c r="G17" s="18">
        <f>G18</f>
        <v>377395.89</v>
      </c>
      <c r="H17" s="2"/>
    </row>
    <row r="18" spans="1:8" ht="30" outlineLevel="5">
      <c r="A18" s="8" t="s">
        <v>18</v>
      </c>
      <c r="B18" s="9" t="s">
        <v>15</v>
      </c>
      <c r="C18" s="9" t="s">
        <v>19</v>
      </c>
      <c r="D18" s="18">
        <v>402000</v>
      </c>
      <c r="E18" s="17">
        <f t="shared" si="0"/>
        <v>-24604.109999999986</v>
      </c>
      <c r="F18" s="18">
        <v>382000</v>
      </c>
      <c r="G18" s="18">
        <v>377395.89</v>
      </c>
      <c r="H18" s="2"/>
    </row>
    <row r="19" spans="1:8" outlineLevel="4">
      <c r="A19" s="8" t="s">
        <v>8</v>
      </c>
      <c r="B19" s="9" t="s">
        <v>15</v>
      </c>
      <c r="C19" s="9" t="s">
        <v>9</v>
      </c>
      <c r="D19" s="18">
        <f>D20</f>
        <v>650000</v>
      </c>
      <c r="E19" s="17">
        <f t="shared" si="0"/>
        <v>20000</v>
      </c>
      <c r="F19" s="18">
        <f>F20</f>
        <v>670000</v>
      </c>
      <c r="G19" s="18">
        <f>G20</f>
        <v>670000</v>
      </c>
      <c r="H19" s="2"/>
    </row>
    <row r="20" spans="1:8" ht="30.75" customHeight="1" outlineLevel="5">
      <c r="A20" s="8" t="s">
        <v>20</v>
      </c>
      <c r="B20" s="9" t="s">
        <v>15</v>
      </c>
      <c r="C20" s="9" t="s">
        <v>21</v>
      </c>
      <c r="D20" s="18">
        <v>650000</v>
      </c>
      <c r="E20" s="17">
        <f t="shared" si="0"/>
        <v>20000</v>
      </c>
      <c r="F20" s="18">
        <v>670000</v>
      </c>
      <c r="G20" s="18">
        <v>670000</v>
      </c>
      <c r="H20" s="2"/>
    </row>
    <row r="21" spans="1:8" outlineLevel="5">
      <c r="A21" s="8" t="s">
        <v>46</v>
      </c>
      <c r="B21" s="9" t="s">
        <v>15</v>
      </c>
      <c r="C21" s="9" t="s">
        <v>47</v>
      </c>
      <c r="D21" s="18">
        <f>D22</f>
        <v>18000</v>
      </c>
      <c r="E21" s="17">
        <f t="shared" si="0"/>
        <v>0</v>
      </c>
      <c r="F21" s="18">
        <f>F22</f>
        <v>18000</v>
      </c>
      <c r="G21" s="18">
        <f>G22</f>
        <v>18000</v>
      </c>
      <c r="H21" s="2"/>
    </row>
    <row r="22" spans="1:8" outlineLevel="5">
      <c r="A22" s="8" t="s">
        <v>48</v>
      </c>
      <c r="B22" s="9" t="s">
        <v>15</v>
      </c>
      <c r="C22" s="9" t="s">
        <v>49</v>
      </c>
      <c r="D22" s="18">
        <v>18000</v>
      </c>
      <c r="E22" s="17">
        <f t="shared" si="0"/>
        <v>0</v>
      </c>
      <c r="F22" s="18">
        <v>18000</v>
      </c>
      <c r="G22" s="18">
        <v>18000</v>
      </c>
      <c r="H22" s="2"/>
    </row>
    <row r="23" spans="1:8" ht="30" customHeight="1" outlineLevel="3">
      <c r="A23" s="8" t="s">
        <v>22</v>
      </c>
      <c r="B23" s="9" t="s">
        <v>23</v>
      </c>
      <c r="C23" s="9"/>
      <c r="D23" s="18">
        <f>D24+D26</f>
        <v>92000315</v>
      </c>
      <c r="E23" s="17">
        <f t="shared" si="0"/>
        <v>-3394274.6999999881</v>
      </c>
      <c r="F23" s="18">
        <f>F24+F26</f>
        <v>92000315</v>
      </c>
      <c r="G23" s="18">
        <f>G24+G26</f>
        <v>88606040.300000012</v>
      </c>
      <c r="H23" s="2"/>
    </row>
    <row r="24" spans="1:8" ht="32.25" customHeight="1" outlineLevel="4">
      <c r="A24" s="8" t="s">
        <v>16</v>
      </c>
      <c r="B24" s="9" t="s">
        <v>23</v>
      </c>
      <c r="C24" s="9" t="s">
        <v>17</v>
      </c>
      <c r="D24" s="18">
        <f>D25</f>
        <v>11500000</v>
      </c>
      <c r="E24" s="17">
        <f t="shared" si="0"/>
        <v>-551329.46000000089</v>
      </c>
      <c r="F24" s="18">
        <f>F25</f>
        <v>11468857.76</v>
      </c>
      <c r="G24" s="18">
        <f>G25</f>
        <v>10948670.539999999</v>
      </c>
      <c r="H24" s="2"/>
    </row>
    <row r="25" spans="1:8" ht="30" outlineLevel="5">
      <c r="A25" s="8" t="s">
        <v>18</v>
      </c>
      <c r="B25" s="9" t="s">
        <v>23</v>
      </c>
      <c r="C25" s="9" t="s">
        <v>19</v>
      </c>
      <c r="D25" s="18">
        <v>11500000</v>
      </c>
      <c r="E25" s="17">
        <f t="shared" si="0"/>
        <v>-551329.46000000089</v>
      </c>
      <c r="F25" s="18">
        <v>11468857.76</v>
      </c>
      <c r="G25" s="18">
        <v>10948670.539999999</v>
      </c>
      <c r="H25" s="2"/>
    </row>
    <row r="26" spans="1:8" outlineLevel="4">
      <c r="A26" s="8" t="s">
        <v>8</v>
      </c>
      <c r="B26" s="9" t="s">
        <v>23</v>
      </c>
      <c r="C26" s="9" t="s">
        <v>9</v>
      </c>
      <c r="D26" s="18">
        <f>D27+D28</f>
        <v>80500315</v>
      </c>
      <c r="E26" s="17">
        <f t="shared" si="0"/>
        <v>-2842945.2399999946</v>
      </c>
      <c r="F26" s="18">
        <f>F27+F28</f>
        <v>80531457.239999995</v>
      </c>
      <c r="G26" s="18">
        <f>G27+G28</f>
        <v>77657369.760000005</v>
      </c>
      <c r="H26" s="2"/>
    </row>
    <row r="27" spans="1:8" outlineLevel="5">
      <c r="A27" s="8" t="s">
        <v>10</v>
      </c>
      <c r="B27" s="9" t="s">
        <v>23</v>
      </c>
      <c r="C27" s="9" t="s">
        <v>11</v>
      </c>
      <c r="D27" s="18">
        <v>56208601</v>
      </c>
      <c r="E27" s="17">
        <f t="shared" si="0"/>
        <v>-2723857.5399999991</v>
      </c>
      <c r="F27" s="18">
        <v>56208601</v>
      </c>
      <c r="G27" s="18">
        <v>53484743.460000001</v>
      </c>
      <c r="H27" s="2"/>
    </row>
    <row r="28" spans="1:8" ht="31.5" customHeight="1" outlineLevel="5">
      <c r="A28" s="8" t="s">
        <v>20</v>
      </c>
      <c r="B28" s="9" t="s">
        <v>23</v>
      </c>
      <c r="C28" s="9" t="s">
        <v>21</v>
      </c>
      <c r="D28" s="18">
        <v>24291714</v>
      </c>
      <c r="E28" s="17">
        <f t="shared" si="0"/>
        <v>-119087.69999999925</v>
      </c>
      <c r="F28" s="18">
        <v>24322856.239999998</v>
      </c>
      <c r="G28" s="18">
        <v>24172626.300000001</v>
      </c>
      <c r="H28" s="2"/>
    </row>
    <row r="29" spans="1:8" ht="32.25" customHeight="1" outlineLevel="3">
      <c r="A29" s="8" t="s">
        <v>24</v>
      </c>
      <c r="B29" s="9" t="s">
        <v>25</v>
      </c>
      <c r="C29" s="9"/>
      <c r="D29" s="18">
        <f>D30+D32</f>
        <v>17214154</v>
      </c>
      <c r="E29" s="17">
        <f t="shared" si="0"/>
        <v>-1040521.4600000009</v>
      </c>
      <c r="F29" s="18">
        <f>F30+F32</f>
        <v>17214154</v>
      </c>
      <c r="G29" s="18">
        <f>G30+G32</f>
        <v>16173632.539999999</v>
      </c>
      <c r="H29" s="2"/>
    </row>
    <row r="30" spans="1:8" ht="30.75" customHeight="1" outlineLevel="4">
      <c r="A30" s="8" t="s">
        <v>16</v>
      </c>
      <c r="B30" s="9" t="s">
        <v>25</v>
      </c>
      <c r="C30" s="9" t="s">
        <v>17</v>
      </c>
      <c r="D30" s="18">
        <f>D31</f>
        <v>300000</v>
      </c>
      <c r="E30" s="17">
        <f t="shared" si="0"/>
        <v>-122878.89000000001</v>
      </c>
      <c r="F30" s="18">
        <f>F31</f>
        <v>300000</v>
      </c>
      <c r="G30" s="18">
        <f>G31</f>
        <v>177121.11</v>
      </c>
      <c r="H30" s="2"/>
    </row>
    <row r="31" spans="1:8" ht="30" outlineLevel="5">
      <c r="A31" s="8" t="s">
        <v>18</v>
      </c>
      <c r="B31" s="9" t="s">
        <v>25</v>
      </c>
      <c r="C31" s="9" t="s">
        <v>19</v>
      </c>
      <c r="D31" s="18">
        <v>300000</v>
      </c>
      <c r="E31" s="17">
        <f t="shared" si="0"/>
        <v>-122878.89000000001</v>
      </c>
      <c r="F31" s="18">
        <v>300000</v>
      </c>
      <c r="G31" s="18">
        <v>177121.11</v>
      </c>
      <c r="H31" s="2"/>
    </row>
    <row r="32" spans="1:8" outlineLevel="4">
      <c r="A32" s="8" t="s">
        <v>8</v>
      </c>
      <c r="B32" s="9" t="s">
        <v>25</v>
      </c>
      <c r="C32" s="9" t="s">
        <v>9</v>
      </c>
      <c r="D32" s="18">
        <f>D33</f>
        <v>16914154</v>
      </c>
      <c r="E32" s="17">
        <f t="shared" si="0"/>
        <v>-917642.5700000003</v>
      </c>
      <c r="F32" s="18">
        <f>F33</f>
        <v>16914154</v>
      </c>
      <c r="G32" s="18">
        <f>G33</f>
        <v>15996511.43</v>
      </c>
      <c r="H32" s="2"/>
    </row>
    <row r="33" spans="1:8" outlineLevel="5">
      <c r="A33" s="8" t="s">
        <v>10</v>
      </c>
      <c r="B33" s="9" t="s">
        <v>25</v>
      </c>
      <c r="C33" s="9" t="s">
        <v>11</v>
      </c>
      <c r="D33" s="18">
        <v>16914154</v>
      </c>
      <c r="E33" s="17">
        <f t="shared" si="0"/>
        <v>-917642.5700000003</v>
      </c>
      <c r="F33" s="18">
        <v>16914154</v>
      </c>
      <c r="G33" s="18">
        <v>15996511.43</v>
      </c>
      <c r="H33" s="2"/>
    </row>
    <row r="34" spans="1:8" ht="30" outlineLevel="3">
      <c r="A34" s="8" t="s">
        <v>26</v>
      </c>
      <c r="B34" s="9" t="s">
        <v>27</v>
      </c>
      <c r="C34" s="9"/>
      <c r="D34" s="18">
        <f>D35</f>
        <v>154517</v>
      </c>
      <c r="E34" s="17">
        <f t="shared" si="0"/>
        <v>-67526.990000000005</v>
      </c>
      <c r="F34" s="18">
        <f>F35</f>
        <v>154517</v>
      </c>
      <c r="G34" s="18">
        <f>G35</f>
        <v>86990.01</v>
      </c>
      <c r="H34" s="2"/>
    </row>
    <row r="35" spans="1:8" outlineLevel="4">
      <c r="A35" s="8" t="s">
        <v>8</v>
      </c>
      <c r="B35" s="9" t="s">
        <v>27</v>
      </c>
      <c r="C35" s="9" t="s">
        <v>9</v>
      </c>
      <c r="D35" s="18">
        <f>D36</f>
        <v>154517</v>
      </c>
      <c r="E35" s="17">
        <f t="shared" si="0"/>
        <v>-67526.990000000005</v>
      </c>
      <c r="F35" s="18">
        <f>F36</f>
        <v>154517</v>
      </c>
      <c r="G35" s="18">
        <f>G36</f>
        <v>86990.01</v>
      </c>
      <c r="H35" s="2"/>
    </row>
    <row r="36" spans="1:8" outlineLevel="5">
      <c r="A36" s="8" t="s">
        <v>10</v>
      </c>
      <c r="B36" s="9" t="s">
        <v>27</v>
      </c>
      <c r="C36" s="9" t="s">
        <v>11</v>
      </c>
      <c r="D36" s="18">
        <v>154517</v>
      </c>
      <c r="E36" s="17">
        <f t="shared" si="0"/>
        <v>-67526.990000000005</v>
      </c>
      <c r="F36" s="18">
        <v>154517</v>
      </c>
      <c r="G36" s="18">
        <v>86990.01</v>
      </c>
      <c r="H36" s="2"/>
    </row>
    <row r="37" spans="1:8" outlineLevel="3">
      <c r="A37" s="8" t="s">
        <v>28</v>
      </c>
      <c r="B37" s="9" t="s">
        <v>29</v>
      </c>
      <c r="C37" s="9"/>
      <c r="D37" s="18">
        <f>D38+D40</f>
        <v>19841951</v>
      </c>
      <c r="E37" s="17">
        <f t="shared" si="0"/>
        <v>-205837.28999999911</v>
      </c>
      <c r="F37" s="18">
        <f>F38+F40</f>
        <v>19841951</v>
      </c>
      <c r="G37" s="18">
        <f>G38+G40</f>
        <v>19636113.710000001</v>
      </c>
      <c r="H37" s="2"/>
    </row>
    <row r="38" spans="1:8" ht="45" outlineLevel="4">
      <c r="A38" s="8" t="s">
        <v>30</v>
      </c>
      <c r="B38" s="9" t="s">
        <v>29</v>
      </c>
      <c r="C38" s="9" t="s">
        <v>31</v>
      </c>
      <c r="D38" s="18">
        <f>D39</f>
        <v>17588973</v>
      </c>
      <c r="E38" s="17">
        <f t="shared" si="0"/>
        <v>-451786.01999999955</v>
      </c>
      <c r="F38" s="18">
        <f>F39</f>
        <v>17166245.710000001</v>
      </c>
      <c r="G38" s="18">
        <f>G39</f>
        <v>17137186.98</v>
      </c>
      <c r="H38" s="2"/>
    </row>
    <row r="39" spans="1:8" outlineLevel="5">
      <c r="A39" s="8" t="s">
        <v>32</v>
      </c>
      <c r="B39" s="9" t="s">
        <v>29</v>
      </c>
      <c r="C39" s="9" t="s">
        <v>33</v>
      </c>
      <c r="D39" s="18">
        <v>17588973</v>
      </c>
      <c r="E39" s="17">
        <f t="shared" si="0"/>
        <v>-451786.01999999955</v>
      </c>
      <c r="F39" s="18">
        <v>17166245.710000001</v>
      </c>
      <c r="G39" s="18">
        <v>17137186.98</v>
      </c>
      <c r="H39" s="2"/>
    </row>
    <row r="40" spans="1:8" ht="30.75" customHeight="1" outlineLevel="4">
      <c r="A40" s="8" t="s">
        <v>16</v>
      </c>
      <c r="B40" s="9" t="s">
        <v>29</v>
      </c>
      <c r="C40" s="9" t="s">
        <v>17</v>
      </c>
      <c r="D40" s="18">
        <f>D41</f>
        <v>2252978</v>
      </c>
      <c r="E40" s="17">
        <f t="shared" si="0"/>
        <v>245948.72999999998</v>
      </c>
      <c r="F40" s="18">
        <f>F41</f>
        <v>2675705.29</v>
      </c>
      <c r="G40" s="18">
        <f>G41</f>
        <v>2498926.73</v>
      </c>
      <c r="H40" s="2"/>
    </row>
    <row r="41" spans="1:8" ht="30" outlineLevel="5">
      <c r="A41" s="8" t="s">
        <v>18</v>
      </c>
      <c r="B41" s="9" t="s">
        <v>29</v>
      </c>
      <c r="C41" s="9" t="s">
        <v>19</v>
      </c>
      <c r="D41" s="18">
        <v>2252978</v>
      </c>
      <c r="E41" s="17">
        <f t="shared" si="0"/>
        <v>245948.72999999998</v>
      </c>
      <c r="F41" s="18">
        <v>2675705.29</v>
      </c>
      <c r="G41" s="18">
        <v>2498926.73</v>
      </c>
      <c r="H41" s="2"/>
    </row>
    <row r="42" spans="1:8" ht="30" outlineLevel="3">
      <c r="A42" s="8" t="s">
        <v>34</v>
      </c>
      <c r="B42" s="9" t="s">
        <v>35</v>
      </c>
      <c r="C42" s="9"/>
      <c r="D42" s="18">
        <f>D43</f>
        <v>49261</v>
      </c>
      <c r="E42" s="17">
        <f t="shared" si="0"/>
        <v>-49261</v>
      </c>
      <c r="F42" s="18">
        <f>F43</f>
        <v>49261</v>
      </c>
      <c r="G42" s="18">
        <f>G43</f>
        <v>0</v>
      </c>
      <c r="H42" s="2"/>
    </row>
    <row r="43" spans="1:8" outlineLevel="4">
      <c r="A43" s="8" t="s">
        <v>8</v>
      </c>
      <c r="B43" s="9" t="s">
        <v>35</v>
      </c>
      <c r="C43" s="9" t="s">
        <v>9</v>
      </c>
      <c r="D43" s="18">
        <f>D44</f>
        <v>49261</v>
      </c>
      <c r="E43" s="17">
        <f t="shared" si="0"/>
        <v>-49261</v>
      </c>
      <c r="F43" s="18">
        <f>F44</f>
        <v>49261</v>
      </c>
      <c r="G43" s="18">
        <f>G44</f>
        <v>0</v>
      </c>
      <c r="H43" s="2"/>
    </row>
    <row r="44" spans="1:8" outlineLevel="5">
      <c r="A44" s="8" t="s">
        <v>10</v>
      </c>
      <c r="B44" s="9" t="s">
        <v>35</v>
      </c>
      <c r="C44" s="9" t="s">
        <v>11</v>
      </c>
      <c r="D44" s="18">
        <v>49261</v>
      </c>
      <c r="E44" s="17">
        <f t="shared" si="0"/>
        <v>-49261</v>
      </c>
      <c r="F44" s="18">
        <v>49261</v>
      </c>
      <c r="G44" s="18">
        <v>0</v>
      </c>
      <c r="H44" s="2"/>
    </row>
    <row r="45" spans="1:8" ht="45" outlineLevel="3">
      <c r="A45" s="8" t="s">
        <v>36</v>
      </c>
      <c r="B45" s="9" t="s">
        <v>37</v>
      </c>
      <c r="C45" s="9"/>
      <c r="D45" s="18">
        <f>D46+D48</f>
        <v>2079224</v>
      </c>
      <c r="E45" s="17">
        <f t="shared" si="0"/>
        <v>-7.000000006519258E-2</v>
      </c>
      <c r="F45" s="18">
        <f>F46+F48</f>
        <v>2079224</v>
      </c>
      <c r="G45" s="18">
        <f>G46+G48</f>
        <v>2079223.93</v>
      </c>
      <c r="H45" s="2"/>
    </row>
    <row r="46" spans="1:8" ht="29.25" customHeight="1" outlineLevel="4">
      <c r="A46" s="8" t="s">
        <v>16</v>
      </c>
      <c r="B46" s="9" t="s">
        <v>37</v>
      </c>
      <c r="C46" s="9" t="s">
        <v>17</v>
      </c>
      <c r="D46" s="18">
        <f>D47</f>
        <v>20710.919999999998</v>
      </c>
      <c r="E46" s="17">
        <f t="shared" si="0"/>
        <v>-2.9999999998835847E-2</v>
      </c>
      <c r="F46" s="18">
        <f>F47</f>
        <v>20710.919999999998</v>
      </c>
      <c r="G46" s="18">
        <f>G47</f>
        <v>20710.89</v>
      </c>
      <c r="H46" s="2"/>
    </row>
    <row r="47" spans="1:8" ht="30" outlineLevel="5">
      <c r="A47" s="8" t="s">
        <v>18</v>
      </c>
      <c r="B47" s="9" t="s">
        <v>37</v>
      </c>
      <c r="C47" s="9" t="s">
        <v>19</v>
      </c>
      <c r="D47" s="18">
        <v>20710.919999999998</v>
      </c>
      <c r="E47" s="17">
        <f t="shared" si="0"/>
        <v>-2.9999999998835847E-2</v>
      </c>
      <c r="F47" s="18">
        <v>20710.919999999998</v>
      </c>
      <c r="G47" s="18">
        <v>20710.89</v>
      </c>
      <c r="H47" s="2"/>
    </row>
    <row r="48" spans="1:8" outlineLevel="4">
      <c r="A48" s="8" t="s">
        <v>8</v>
      </c>
      <c r="B48" s="9" t="s">
        <v>37</v>
      </c>
      <c r="C48" s="9" t="s">
        <v>9</v>
      </c>
      <c r="D48" s="18">
        <f>D49</f>
        <v>2058513.08</v>
      </c>
      <c r="E48" s="17">
        <f t="shared" si="0"/>
        <v>-4.0000000037252903E-2</v>
      </c>
      <c r="F48" s="18">
        <f>F49</f>
        <v>2058513.08</v>
      </c>
      <c r="G48" s="18">
        <f>G49</f>
        <v>2058513.04</v>
      </c>
      <c r="H48" s="2"/>
    </row>
    <row r="49" spans="1:8" outlineLevel="5">
      <c r="A49" s="8" t="s">
        <v>10</v>
      </c>
      <c r="B49" s="9" t="s">
        <v>37</v>
      </c>
      <c r="C49" s="9" t="s">
        <v>11</v>
      </c>
      <c r="D49" s="18">
        <v>2058513.08</v>
      </c>
      <c r="E49" s="17">
        <f t="shared" si="0"/>
        <v>-4.0000000037252903E-2</v>
      </c>
      <c r="F49" s="18">
        <v>2058513.08</v>
      </c>
      <c r="G49" s="18">
        <v>2058513.04</v>
      </c>
      <c r="H49" s="2"/>
    </row>
    <row r="50" spans="1:8" outlineLevel="3">
      <c r="A50" s="8" t="s">
        <v>38</v>
      </c>
      <c r="B50" s="9" t="s">
        <v>39</v>
      </c>
      <c r="C50" s="9"/>
      <c r="D50" s="18">
        <f>D51+D53</f>
        <v>33365718</v>
      </c>
      <c r="E50" s="17">
        <f t="shared" si="0"/>
        <v>-2250230.25</v>
      </c>
      <c r="F50" s="18">
        <f>F51+F53</f>
        <v>32365718</v>
      </c>
      <c r="G50" s="18">
        <f>G51+G53</f>
        <v>31115487.75</v>
      </c>
      <c r="H50" s="2"/>
    </row>
    <row r="51" spans="1:8" ht="30" customHeight="1" outlineLevel="4">
      <c r="A51" s="8" t="s">
        <v>16</v>
      </c>
      <c r="B51" s="9" t="s">
        <v>39</v>
      </c>
      <c r="C51" s="9" t="s">
        <v>17</v>
      </c>
      <c r="D51" s="18">
        <f>D52</f>
        <v>600000</v>
      </c>
      <c r="E51" s="17">
        <f t="shared" si="0"/>
        <v>-208059.59000000003</v>
      </c>
      <c r="F51" s="18">
        <f>F52</f>
        <v>600000</v>
      </c>
      <c r="G51" s="18">
        <f>G52</f>
        <v>391940.41</v>
      </c>
      <c r="H51" s="2"/>
    </row>
    <row r="52" spans="1:8" ht="30" outlineLevel="5">
      <c r="A52" s="8" t="s">
        <v>18</v>
      </c>
      <c r="B52" s="9" t="s">
        <v>39</v>
      </c>
      <c r="C52" s="9" t="s">
        <v>19</v>
      </c>
      <c r="D52" s="18">
        <v>600000</v>
      </c>
      <c r="E52" s="17">
        <f t="shared" si="0"/>
        <v>-208059.59000000003</v>
      </c>
      <c r="F52" s="18">
        <v>600000</v>
      </c>
      <c r="G52" s="18">
        <v>391940.41</v>
      </c>
      <c r="H52" s="2"/>
    </row>
    <row r="53" spans="1:8" outlineLevel="4">
      <c r="A53" s="8" t="s">
        <v>8</v>
      </c>
      <c r="B53" s="9" t="s">
        <v>39</v>
      </c>
      <c r="C53" s="9" t="s">
        <v>9</v>
      </c>
      <c r="D53" s="18">
        <f>D54</f>
        <v>32765718</v>
      </c>
      <c r="E53" s="17">
        <f t="shared" si="0"/>
        <v>-2042170.6600000001</v>
      </c>
      <c r="F53" s="18">
        <f>F54</f>
        <v>31765718</v>
      </c>
      <c r="G53" s="18">
        <f>G54</f>
        <v>30723547.34</v>
      </c>
      <c r="H53" s="2"/>
    </row>
    <row r="54" spans="1:8" outlineLevel="5">
      <c r="A54" s="8" t="s">
        <v>10</v>
      </c>
      <c r="B54" s="9" t="s">
        <v>39</v>
      </c>
      <c r="C54" s="9" t="s">
        <v>11</v>
      </c>
      <c r="D54" s="18">
        <v>32765718</v>
      </c>
      <c r="E54" s="17">
        <f t="shared" si="0"/>
        <v>-2042170.6600000001</v>
      </c>
      <c r="F54" s="18">
        <v>31765718</v>
      </c>
      <c r="G54" s="18">
        <v>30723547.34</v>
      </c>
      <c r="H54" s="2"/>
    </row>
    <row r="55" spans="1:8" ht="30" outlineLevel="3">
      <c r="A55" s="8" t="s">
        <v>40</v>
      </c>
      <c r="B55" s="9" t="s">
        <v>41</v>
      </c>
      <c r="C55" s="9"/>
      <c r="D55" s="18">
        <f>D56</f>
        <v>16848213</v>
      </c>
      <c r="E55" s="17">
        <f t="shared" si="0"/>
        <v>-11577</v>
      </c>
      <c r="F55" s="18">
        <f>F56</f>
        <v>16836636</v>
      </c>
      <c r="G55" s="18">
        <f>G56</f>
        <v>16836636</v>
      </c>
      <c r="H55" s="2"/>
    </row>
    <row r="56" spans="1:8" outlineLevel="4">
      <c r="A56" s="8" t="s">
        <v>8</v>
      </c>
      <c r="B56" s="9" t="s">
        <v>41</v>
      </c>
      <c r="C56" s="9" t="s">
        <v>9</v>
      </c>
      <c r="D56" s="18">
        <f>D57</f>
        <v>16848213</v>
      </c>
      <c r="E56" s="17">
        <f t="shared" si="0"/>
        <v>-11577</v>
      </c>
      <c r="F56" s="18">
        <f>F57</f>
        <v>16836636</v>
      </c>
      <c r="G56" s="18">
        <f>G57</f>
        <v>16836636</v>
      </c>
      <c r="H56" s="2"/>
    </row>
    <row r="57" spans="1:8" outlineLevel="5">
      <c r="A57" s="8" t="s">
        <v>10</v>
      </c>
      <c r="B57" s="9" t="s">
        <v>41</v>
      </c>
      <c r="C57" s="9" t="s">
        <v>11</v>
      </c>
      <c r="D57" s="18">
        <v>16848213</v>
      </c>
      <c r="E57" s="17">
        <f t="shared" si="0"/>
        <v>-11577</v>
      </c>
      <c r="F57" s="18">
        <v>16836636</v>
      </c>
      <c r="G57" s="18">
        <v>16836636</v>
      </c>
      <c r="H57" s="2"/>
    </row>
    <row r="58" spans="1:8" ht="48.75" customHeight="1" outlineLevel="3">
      <c r="A58" s="8" t="s">
        <v>72</v>
      </c>
      <c r="B58" s="9" t="s">
        <v>795</v>
      </c>
      <c r="C58" s="9"/>
      <c r="D58" s="18">
        <f>D59</f>
        <v>550000</v>
      </c>
      <c r="E58" s="17">
        <f t="shared" si="0"/>
        <v>-550000</v>
      </c>
      <c r="F58" s="18">
        <f>F59</f>
        <v>550000</v>
      </c>
      <c r="G58" s="18">
        <f>G59</f>
        <v>0</v>
      </c>
      <c r="H58" s="2"/>
    </row>
    <row r="59" spans="1:8" outlineLevel="4">
      <c r="A59" s="8" t="s">
        <v>73</v>
      </c>
      <c r="B59" s="9" t="s">
        <v>795</v>
      </c>
      <c r="C59" s="9" t="s">
        <v>74</v>
      </c>
      <c r="D59" s="18">
        <f>D60</f>
        <v>550000</v>
      </c>
      <c r="E59" s="17">
        <f t="shared" si="0"/>
        <v>-550000</v>
      </c>
      <c r="F59" s="18">
        <f>F60</f>
        <v>550000</v>
      </c>
      <c r="G59" s="18">
        <f>G60</f>
        <v>0</v>
      </c>
      <c r="H59" s="2"/>
    </row>
    <row r="60" spans="1:8" outlineLevel="5">
      <c r="A60" s="8" t="s">
        <v>75</v>
      </c>
      <c r="B60" s="9" t="s">
        <v>795</v>
      </c>
      <c r="C60" s="9" t="s">
        <v>76</v>
      </c>
      <c r="D60" s="18">
        <v>550000</v>
      </c>
      <c r="E60" s="17">
        <f t="shared" si="0"/>
        <v>-550000</v>
      </c>
      <c r="F60" s="18">
        <v>550000</v>
      </c>
      <c r="G60" s="18">
        <v>0</v>
      </c>
      <c r="H60" s="2"/>
    </row>
    <row r="61" spans="1:8" ht="30" outlineLevel="2">
      <c r="A61" s="8" t="s">
        <v>42</v>
      </c>
      <c r="B61" s="9" t="s">
        <v>43</v>
      </c>
      <c r="C61" s="9"/>
      <c r="D61" s="18">
        <f>D62+D65+D68+D71+D74+D77</f>
        <v>787000</v>
      </c>
      <c r="E61" s="17">
        <f t="shared" si="0"/>
        <v>-6000</v>
      </c>
      <c r="F61" s="18">
        <f>F62+F65+F68+F71+F74+F77</f>
        <v>787000</v>
      </c>
      <c r="G61" s="18">
        <f>G62+G65+G68+G71+G74+G77</f>
        <v>781000</v>
      </c>
      <c r="H61" s="2"/>
    </row>
    <row r="62" spans="1:8" ht="30" outlineLevel="3">
      <c r="A62" s="8" t="s">
        <v>44</v>
      </c>
      <c r="B62" s="9" t="s">
        <v>45</v>
      </c>
      <c r="C62" s="9"/>
      <c r="D62" s="18">
        <f>D63</f>
        <v>216000</v>
      </c>
      <c r="E62" s="17">
        <f t="shared" si="0"/>
        <v>0</v>
      </c>
      <c r="F62" s="18">
        <f>F63</f>
        <v>216000</v>
      </c>
      <c r="G62" s="18">
        <f>G63</f>
        <v>216000</v>
      </c>
      <c r="H62" s="2"/>
    </row>
    <row r="63" spans="1:8" outlineLevel="4">
      <c r="A63" s="8" t="s">
        <v>46</v>
      </c>
      <c r="B63" s="9" t="s">
        <v>45</v>
      </c>
      <c r="C63" s="9" t="s">
        <v>47</v>
      </c>
      <c r="D63" s="18">
        <f>D64</f>
        <v>216000</v>
      </c>
      <c r="E63" s="17">
        <f t="shared" si="0"/>
        <v>0</v>
      </c>
      <c r="F63" s="18">
        <f>F64</f>
        <v>216000</v>
      </c>
      <c r="G63" s="18">
        <f>G64</f>
        <v>216000</v>
      </c>
      <c r="H63" s="2"/>
    </row>
    <row r="64" spans="1:8" outlineLevel="5">
      <c r="A64" s="8" t="s">
        <v>48</v>
      </c>
      <c r="B64" s="9" t="s">
        <v>45</v>
      </c>
      <c r="C64" s="9" t="s">
        <v>49</v>
      </c>
      <c r="D64" s="18">
        <v>216000</v>
      </c>
      <c r="E64" s="17">
        <f t="shared" si="0"/>
        <v>0</v>
      </c>
      <c r="F64" s="18">
        <v>216000</v>
      </c>
      <c r="G64" s="18">
        <v>216000</v>
      </c>
      <c r="H64" s="2"/>
    </row>
    <row r="65" spans="1:8" ht="30" outlineLevel="3">
      <c r="A65" s="8" t="s">
        <v>50</v>
      </c>
      <c r="B65" s="9" t="s">
        <v>51</v>
      </c>
      <c r="C65" s="9"/>
      <c r="D65" s="18">
        <f>D66</f>
        <v>100000</v>
      </c>
      <c r="E65" s="17">
        <f t="shared" si="0"/>
        <v>0</v>
      </c>
      <c r="F65" s="18">
        <f>F66</f>
        <v>100000</v>
      </c>
      <c r="G65" s="18">
        <f>G66</f>
        <v>100000</v>
      </c>
      <c r="H65" s="2"/>
    </row>
    <row r="66" spans="1:8" outlineLevel="4">
      <c r="A66" s="8" t="s">
        <v>46</v>
      </c>
      <c r="B66" s="9" t="s">
        <v>51</v>
      </c>
      <c r="C66" s="9" t="s">
        <v>47</v>
      </c>
      <c r="D66" s="18">
        <f>D67</f>
        <v>100000</v>
      </c>
      <c r="E66" s="17">
        <f t="shared" si="0"/>
        <v>0</v>
      </c>
      <c r="F66" s="18">
        <f>F67</f>
        <v>100000</v>
      </c>
      <c r="G66" s="18">
        <f>G67</f>
        <v>100000</v>
      </c>
      <c r="H66" s="2"/>
    </row>
    <row r="67" spans="1:8" outlineLevel="5">
      <c r="A67" s="8" t="s">
        <v>48</v>
      </c>
      <c r="B67" s="9" t="s">
        <v>51</v>
      </c>
      <c r="C67" s="9" t="s">
        <v>49</v>
      </c>
      <c r="D67" s="18">
        <v>100000</v>
      </c>
      <c r="E67" s="17">
        <f t="shared" si="0"/>
        <v>0</v>
      </c>
      <c r="F67" s="18">
        <v>100000</v>
      </c>
      <c r="G67" s="18">
        <v>100000</v>
      </c>
      <c r="H67" s="2"/>
    </row>
    <row r="68" spans="1:8" ht="30" outlineLevel="3">
      <c r="A68" s="8" t="s">
        <v>52</v>
      </c>
      <c r="B68" s="9" t="s">
        <v>53</v>
      </c>
      <c r="C68" s="9"/>
      <c r="D68" s="18">
        <f>D69</f>
        <v>26000</v>
      </c>
      <c r="E68" s="17">
        <f t="shared" si="0"/>
        <v>0</v>
      </c>
      <c r="F68" s="18">
        <f>F69</f>
        <v>26000</v>
      </c>
      <c r="G68" s="18">
        <f>G69</f>
        <v>26000</v>
      </c>
      <c r="H68" s="2"/>
    </row>
    <row r="69" spans="1:8" outlineLevel="4">
      <c r="A69" s="8" t="s">
        <v>46</v>
      </c>
      <c r="B69" s="9" t="s">
        <v>53</v>
      </c>
      <c r="C69" s="9" t="s">
        <v>47</v>
      </c>
      <c r="D69" s="18">
        <f>D70</f>
        <v>26000</v>
      </c>
      <c r="E69" s="17">
        <f t="shared" si="0"/>
        <v>0</v>
      </c>
      <c r="F69" s="18">
        <f>F70</f>
        <v>26000</v>
      </c>
      <c r="G69" s="18">
        <f>G70</f>
        <v>26000</v>
      </c>
      <c r="H69" s="2"/>
    </row>
    <row r="70" spans="1:8" outlineLevel="5">
      <c r="A70" s="8" t="s">
        <v>48</v>
      </c>
      <c r="B70" s="9" t="s">
        <v>53</v>
      </c>
      <c r="C70" s="9" t="s">
        <v>49</v>
      </c>
      <c r="D70" s="18">
        <v>26000</v>
      </c>
      <c r="E70" s="17">
        <f t="shared" si="0"/>
        <v>0</v>
      </c>
      <c r="F70" s="18">
        <v>26000</v>
      </c>
      <c r="G70" s="18">
        <v>26000</v>
      </c>
      <c r="H70" s="2"/>
    </row>
    <row r="71" spans="1:8" ht="33.75" customHeight="1" outlineLevel="3">
      <c r="A71" s="8" t="s">
        <v>54</v>
      </c>
      <c r="B71" s="9" t="s">
        <v>55</v>
      </c>
      <c r="C71" s="9"/>
      <c r="D71" s="18">
        <f>D72</f>
        <v>366000</v>
      </c>
      <c r="E71" s="17">
        <f t="shared" si="0"/>
        <v>0</v>
      </c>
      <c r="F71" s="18">
        <f>F72</f>
        <v>366000</v>
      </c>
      <c r="G71" s="18">
        <f>G72</f>
        <v>366000</v>
      </c>
      <c r="H71" s="2"/>
    </row>
    <row r="72" spans="1:8" outlineLevel="4">
      <c r="A72" s="8" t="s">
        <v>46</v>
      </c>
      <c r="B72" s="9" t="s">
        <v>55</v>
      </c>
      <c r="C72" s="9" t="s">
        <v>47</v>
      </c>
      <c r="D72" s="18">
        <f>D73</f>
        <v>366000</v>
      </c>
      <c r="E72" s="17">
        <f t="shared" si="0"/>
        <v>0</v>
      </c>
      <c r="F72" s="18">
        <f>F73</f>
        <v>366000</v>
      </c>
      <c r="G72" s="18">
        <f>G73</f>
        <v>366000</v>
      </c>
      <c r="H72" s="2"/>
    </row>
    <row r="73" spans="1:8" outlineLevel="5">
      <c r="A73" s="8" t="s">
        <v>48</v>
      </c>
      <c r="B73" s="9" t="s">
        <v>55</v>
      </c>
      <c r="C73" s="9" t="s">
        <v>49</v>
      </c>
      <c r="D73" s="18">
        <v>366000</v>
      </c>
      <c r="E73" s="17">
        <f t="shared" si="0"/>
        <v>0</v>
      </c>
      <c r="F73" s="18">
        <v>366000</v>
      </c>
      <c r="G73" s="18">
        <v>366000</v>
      </c>
      <c r="H73" s="2"/>
    </row>
    <row r="74" spans="1:8" ht="30" outlineLevel="3">
      <c r="A74" s="8" t="s">
        <v>56</v>
      </c>
      <c r="B74" s="9" t="s">
        <v>57</v>
      </c>
      <c r="C74" s="9"/>
      <c r="D74" s="18">
        <f>D75</f>
        <v>68000</v>
      </c>
      <c r="E74" s="17">
        <f t="shared" si="0"/>
        <v>0</v>
      </c>
      <c r="F74" s="18">
        <f>F75</f>
        <v>68000</v>
      </c>
      <c r="G74" s="18">
        <f>G75</f>
        <v>68000</v>
      </c>
      <c r="H74" s="2"/>
    </row>
    <row r="75" spans="1:8" outlineLevel="4">
      <c r="A75" s="8" t="s">
        <v>46</v>
      </c>
      <c r="B75" s="9" t="s">
        <v>57</v>
      </c>
      <c r="C75" s="9" t="s">
        <v>47</v>
      </c>
      <c r="D75" s="18">
        <f>D76</f>
        <v>68000</v>
      </c>
      <c r="E75" s="17">
        <f t="shared" si="0"/>
        <v>0</v>
      </c>
      <c r="F75" s="18">
        <f>F76</f>
        <v>68000</v>
      </c>
      <c r="G75" s="18">
        <f>G76</f>
        <v>68000</v>
      </c>
      <c r="H75" s="2"/>
    </row>
    <row r="76" spans="1:8" outlineLevel="5">
      <c r="A76" s="8" t="s">
        <v>48</v>
      </c>
      <c r="B76" s="9" t="s">
        <v>57</v>
      </c>
      <c r="C76" s="9" t="s">
        <v>49</v>
      </c>
      <c r="D76" s="18">
        <v>68000</v>
      </c>
      <c r="E76" s="17">
        <f t="shared" si="0"/>
        <v>0</v>
      </c>
      <c r="F76" s="18">
        <v>68000</v>
      </c>
      <c r="G76" s="18">
        <v>68000</v>
      </c>
      <c r="H76" s="2"/>
    </row>
    <row r="77" spans="1:8" ht="30" outlineLevel="3">
      <c r="A77" s="8" t="s">
        <v>58</v>
      </c>
      <c r="B77" s="9" t="s">
        <v>59</v>
      </c>
      <c r="C77" s="9"/>
      <c r="D77" s="18">
        <f>D78</f>
        <v>11000</v>
      </c>
      <c r="E77" s="17">
        <f t="shared" ref="E77:E143" si="2">G77-D77</f>
        <v>-6000</v>
      </c>
      <c r="F77" s="18">
        <f>F78</f>
        <v>11000</v>
      </c>
      <c r="G77" s="18">
        <f>G78</f>
        <v>5000</v>
      </c>
      <c r="H77" s="2"/>
    </row>
    <row r="78" spans="1:8" outlineLevel="4">
      <c r="A78" s="8" t="s">
        <v>46</v>
      </c>
      <c r="B78" s="9" t="s">
        <v>59</v>
      </c>
      <c r="C78" s="9" t="s">
        <v>47</v>
      </c>
      <c r="D78" s="18">
        <f>D79</f>
        <v>11000</v>
      </c>
      <c r="E78" s="17">
        <f t="shared" si="2"/>
        <v>-6000</v>
      </c>
      <c r="F78" s="18">
        <f>F79</f>
        <v>11000</v>
      </c>
      <c r="G78" s="18">
        <f>G79</f>
        <v>5000</v>
      </c>
      <c r="H78" s="2"/>
    </row>
    <row r="79" spans="1:8" outlineLevel="5">
      <c r="A79" s="8" t="s">
        <v>48</v>
      </c>
      <c r="B79" s="9" t="s">
        <v>59</v>
      </c>
      <c r="C79" s="9" t="s">
        <v>49</v>
      </c>
      <c r="D79" s="18">
        <v>11000</v>
      </c>
      <c r="E79" s="17">
        <f t="shared" si="2"/>
        <v>-6000</v>
      </c>
      <c r="F79" s="18">
        <v>11000</v>
      </c>
      <c r="G79" s="18">
        <v>5000</v>
      </c>
      <c r="H79" s="2"/>
    </row>
    <row r="80" spans="1:8" ht="30" outlineLevel="2">
      <c r="A80" s="8" t="s">
        <v>60</v>
      </c>
      <c r="B80" s="9" t="s">
        <v>61</v>
      </c>
      <c r="C80" s="9"/>
      <c r="D80" s="18">
        <f>D81+D86+D91+D96+D101</f>
        <v>452198.94</v>
      </c>
      <c r="E80" s="17">
        <f t="shared" si="2"/>
        <v>-60965.460000000021</v>
      </c>
      <c r="F80" s="18">
        <f>F81+F86+F91+F96+F101</f>
        <v>452198.94</v>
      </c>
      <c r="G80" s="18">
        <f>G81+G86+G91+G96+G101</f>
        <v>391233.48</v>
      </c>
      <c r="H80" s="2"/>
    </row>
    <row r="81" spans="1:8" ht="30" outlineLevel="3">
      <c r="A81" s="8" t="s">
        <v>62</v>
      </c>
      <c r="B81" s="9" t="s">
        <v>63</v>
      </c>
      <c r="C81" s="9"/>
      <c r="D81" s="18">
        <f>D82+D84</f>
        <v>52198.94</v>
      </c>
      <c r="E81" s="17">
        <f t="shared" si="2"/>
        <v>0</v>
      </c>
      <c r="F81" s="18">
        <f>F82+F84</f>
        <v>52198.94</v>
      </c>
      <c r="G81" s="18">
        <f>G82+G84</f>
        <v>52198.94</v>
      </c>
      <c r="H81" s="2"/>
    </row>
    <row r="82" spans="1:8" ht="30" outlineLevel="4">
      <c r="A82" s="8" t="s">
        <v>16</v>
      </c>
      <c r="B82" s="9" t="s">
        <v>63</v>
      </c>
      <c r="C82" s="9" t="s">
        <v>17</v>
      </c>
      <c r="D82" s="18">
        <f>D83</f>
        <v>618.94000000000005</v>
      </c>
      <c r="E82" s="17">
        <f t="shared" si="2"/>
        <v>0</v>
      </c>
      <c r="F82" s="18">
        <f>F83</f>
        <v>618.94000000000005</v>
      </c>
      <c r="G82" s="18">
        <f>G83</f>
        <v>618.94000000000005</v>
      </c>
      <c r="H82" s="2"/>
    </row>
    <row r="83" spans="1:8" ht="30" outlineLevel="5">
      <c r="A83" s="8" t="s">
        <v>18</v>
      </c>
      <c r="B83" s="9" t="s">
        <v>63</v>
      </c>
      <c r="C83" s="9" t="s">
        <v>19</v>
      </c>
      <c r="D83" s="18">
        <v>618.94000000000005</v>
      </c>
      <c r="E83" s="17">
        <f t="shared" si="2"/>
        <v>0</v>
      </c>
      <c r="F83" s="18">
        <v>618.94000000000005</v>
      </c>
      <c r="G83" s="18">
        <v>618.94000000000005</v>
      </c>
      <c r="H83" s="2"/>
    </row>
    <row r="84" spans="1:8" outlineLevel="4">
      <c r="A84" s="8" t="s">
        <v>8</v>
      </c>
      <c r="B84" s="9" t="s">
        <v>63</v>
      </c>
      <c r="C84" s="9" t="s">
        <v>9</v>
      </c>
      <c r="D84" s="18">
        <f>D85</f>
        <v>51580</v>
      </c>
      <c r="E84" s="17">
        <f t="shared" si="2"/>
        <v>0</v>
      </c>
      <c r="F84" s="18">
        <f>F85</f>
        <v>51580</v>
      </c>
      <c r="G84" s="18">
        <f>G85</f>
        <v>51580</v>
      </c>
      <c r="H84" s="2"/>
    </row>
    <row r="85" spans="1:8" outlineLevel="5">
      <c r="A85" s="8" t="s">
        <v>10</v>
      </c>
      <c r="B85" s="9" t="s">
        <v>63</v>
      </c>
      <c r="C85" s="9" t="s">
        <v>11</v>
      </c>
      <c r="D85" s="18">
        <v>51580</v>
      </c>
      <c r="E85" s="17">
        <f t="shared" si="2"/>
        <v>0</v>
      </c>
      <c r="F85" s="18">
        <v>51580</v>
      </c>
      <c r="G85" s="18">
        <v>51580</v>
      </c>
      <c r="H85" s="2"/>
    </row>
    <row r="86" spans="1:8" ht="30" outlineLevel="3">
      <c r="A86" s="8" t="s">
        <v>64</v>
      </c>
      <c r="B86" s="9" t="s">
        <v>65</v>
      </c>
      <c r="C86" s="9"/>
      <c r="D86" s="18">
        <f>D87+D89</f>
        <v>70000</v>
      </c>
      <c r="E86" s="17">
        <f t="shared" si="2"/>
        <v>-16753.690000000002</v>
      </c>
      <c r="F86" s="18">
        <f>F87+F89</f>
        <v>70000</v>
      </c>
      <c r="G86" s="18">
        <f>G87+G89</f>
        <v>53246.31</v>
      </c>
      <c r="H86" s="2"/>
    </row>
    <row r="87" spans="1:8" ht="30" customHeight="1" outlineLevel="4">
      <c r="A87" s="8" t="s">
        <v>16</v>
      </c>
      <c r="B87" s="9" t="s">
        <v>65</v>
      </c>
      <c r="C87" s="9" t="s">
        <v>17</v>
      </c>
      <c r="D87" s="18">
        <f>D88</f>
        <v>629.30999999999995</v>
      </c>
      <c r="E87" s="17">
        <f t="shared" si="2"/>
        <v>0</v>
      </c>
      <c r="F87" s="18">
        <f>F88</f>
        <v>629.30999999999995</v>
      </c>
      <c r="G87" s="18">
        <f>G88</f>
        <v>629.30999999999995</v>
      </c>
      <c r="H87" s="2"/>
    </row>
    <row r="88" spans="1:8" ht="30" outlineLevel="5">
      <c r="A88" s="8" t="s">
        <v>18</v>
      </c>
      <c r="B88" s="9" t="s">
        <v>65</v>
      </c>
      <c r="C88" s="9" t="s">
        <v>19</v>
      </c>
      <c r="D88" s="18">
        <v>629.30999999999995</v>
      </c>
      <c r="E88" s="17">
        <f t="shared" si="2"/>
        <v>0</v>
      </c>
      <c r="F88" s="18">
        <v>629.30999999999995</v>
      </c>
      <c r="G88" s="18">
        <v>629.30999999999995</v>
      </c>
      <c r="H88" s="2"/>
    </row>
    <row r="89" spans="1:8" outlineLevel="4">
      <c r="A89" s="8" t="s">
        <v>8</v>
      </c>
      <c r="B89" s="9" t="s">
        <v>65</v>
      </c>
      <c r="C89" s="9" t="s">
        <v>9</v>
      </c>
      <c r="D89" s="18">
        <f>D90</f>
        <v>69370.69</v>
      </c>
      <c r="E89" s="17">
        <f t="shared" si="2"/>
        <v>-16753.690000000002</v>
      </c>
      <c r="F89" s="18">
        <f>F90</f>
        <v>69370.69</v>
      </c>
      <c r="G89" s="18">
        <f>G90</f>
        <v>52617</v>
      </c>
      <c r="H89" s="2"/>
    </row>
    <row r="90" spans="1:8" ht="21" customHeight="1" outlineLevel="5">
      <c r="A90" s="8" t="s">
        <v>10</v>
      </c>
      <c r="B90" s="9" t="s">
        <v>65</v>
      </c>
      <c r="C90" s="9" t="s">
        <v>11</v>
      </c>
      <c r="D90" s="18">
        <v>69370.69</v>
      </c>
      <c r="E90" s="17">
        <f t="shared" si="2"/>
        <v>-16753.690000000002</v>
      </c>
      <c r="F90" s="18">
        <v>69370.69</v>
      </c>
      <c r="G90" s="18">
        <v>52617</v>
      </c>
      <c r="H90" s="2"/>
    </row>
    <row r="91" spans="1:8" ht="30" outlineLevel="3">
      <c r="A91" s="8" t="s">
        <v>66</v>
      </c>
      <c r="B91" s="9" t="s">
        <v>67</v>
      </c>
      <c r="C91" s="9"/>
      <c r="D91" s="18">
        <f>D92+D94</f>
        <v>100000</v>
      </c>
      <c r="E91" s="17">
        <f t="shared" si="2"/>
        <v>-16516.309999999998</v>
      </c>
      <c r="F91" s="18">
        <f>F92+F94</f>
        <v>100000</v>
      </c>
      <c r="G91" s="18">
        <f>G92+G94</f>
        <v>83483.69</v>
      </c>
      <c r="H91" s="2"/>
    </row>
    <row r="92" spans="1:8" ht="30.75" customHeight="1" outlineLevel="4">
      <c r="A92" s="8" t="s">
        <v>16</v>
      </c>
      <c r="B92" s="9" t="s">
        <v>67</v>
      </c>
      <c r="C92" s="9" t="s">
        <v>17</v>
      </c>
      <c r="D92" s="18">
        <f>D93</f>
        <v>1000</v>
      </c>
      <c r="E92" s="17">
        <f t="shared" si="2"/>
        <v>-71.309999999999945</v>
      </c>
      <c r="F92" s="18">
        <f>F93</f>
        <v>1000</v>
      </c>
      <c r="G92" s="18">
        <f>G93</f>
        <v>928.69</v>
      </c>
      <c r="H92" s="2"/>
    </row>
    <row r="93" spans="1:8" ht="30" outlineLevel="5">
      <c r="A93" s="8" t="s">
        <v>18</v>
      </c>
      <c r="B93" s="9" t="s">
        <v>67</v>
      </c>
      <c r="C93" s="9" t="s">
        <v>19</v>
      </c>
      <c r="D93" s="18">
        <v>1000</v>
      </c>
      <c r="E93" s="17">
        <f t="shared" si="2"/>
        <v>-71.309999999999945</v>
      </c>
      <c r="F93" s="18">
        <v>1000</v>
      </c>
      <c r="G93" s="18">
        <v>928.69</v>
      </c>
      <c r="H93" s="2"/>
    </row>
    <row r="94" spans="1:8" outlineLevel="4">
      <c r="A94" s="8" t="s">
        <v>8</v>
      </c>
      <c r="B94" s="9" t="s">
        <v>67</v>
      </c>
      <c r="C94" s="9" t="s">
        <v>9</v>
      </c>
      <c r="D94" s="18">
        <f>D95</f>
        <v>99000</v>
      </c>
      <c r="E94" s="17">
        <f t="shared" si="2"/>
        <v>-16445</v>
      </c>
      <c r="F94" s="18">
        <f>F95</f>
        <v>99000</v>
      </c>
      <c r="G94" s="18">
        <f>G95</f>
        <v>82555</v>
      </c>
      <c r="H94" s="2"/>
    </row>
    <row r="95" spans="1:8" outlineLevel="5">
      <c r="A95" s="8" t="s">
        <v>10</v>
      </c>
      <c r="B95" s="9" t="s">
        <v>67</v>
      </c>
      <c r="C95" s="9" t="s">
        <v>11</v>
      </c>
      <c r="D95" s="18">
        <v>99000</v>
      </c>
      <c r="E95" s="17">
        <f t="shared" si="2"/>
        <v>-16445</v>
      </c>
      <c r="F95" s="18">
        <v>99000</v>
      </c>
      <c r="G95" s="18">
        <v>82555</v>
      </c>
      <c r="H95" s="2"/>
    </row>
    <row r="96" spans="1:8" ht="30" outlineLevel="3">
      <c r="A96" s="8" t="s">
        <v>68</v>
      </c>
      <c r="B96" s="9" t="s">
        <v>69</v>
      </c>
      <c r="C96" s="9"/>
      <c r="D96" s="18">
        <f>D97+D99</f>
        <v>120000</v>
      </c>
      <c r="E96" s="17">
        <f t="shared" si="2"/>
        <v>-15498.929999999993</v>
      </c>
      <c r="F96" s="18">
        <f>F97+F99</f>
        <v>120000</v>
      </c>
      <c r="G96" s="18">
        <f>G97+G99</f>
        <v>104501.07</v>
      </c>
      <c r="H96" s="2"/>
    </row>
    <row r="97" spans="1:8" ht="29.25" customHeight="1" outlineLevel="4">
      <c r="A97" s="8" t="s">
        <v>16</v>
      </c>
      <c r="B97" s="9" t="s">
        <v>69</v>
      </c>
      <c r="C97" s="9" t="s">
        <v>17</v>
      </c>
      <c r="D97" s="18">
        <f>D98</f>
        <v>1350</v>
      </c>
      <c r="E97" s="17">
        <f t="shared" si="2"/>
        <v>-8.9300000000000637</v>
      </c>
      <c r="F97" s="18">
        <f>F98</f>
        <v>1350</v>
      </c>
      <c r="G97" s="18">
        <f>G98</f>
        <v>1341.07</v>
      </c>
      <c r="H97" s="2"/>
    </row>
    <row r="98" spans="1:8" ht="30" outlineLevel="5">
      <c r="A98" s="8" t="s">
        <v>18</v>
      </c>
      <c r="B98" s="9" t="s">
        <v>69</v>
      </c>
      <c r="C98" s="9" t="s">
        <v>19</v>
      </c>
      <c r="D98" s="18">
        <v>1350</v>
      </c>
      <c r="E98" s="17">
        <f t="shared" si="2"/>
        <v>-8.9300000000000637</v>
      </c>
      <c r="F98" s="18">
        <v>1350</v>
      </c>
      <c r="G98" s="18">
        <v>1341.07</v>
      </c>
      <c r="H98" s="2"/>
    </row>
    <row r="99" spans="1:8" outlineLevel="4">
      <c r="A99" s="8" t="s">
        <v>8</v>
      </c>
      <c r="B99" s="9" t="s">
        <v>69</v>
      </c>
      <c r="C99" s="9" t="s">
        <v>9</v>
      </c>
      <c r="D99" s="18">
        <f>D100</f>
        <v>118650</v>
      </c>
      <c r="E99" s="17">
        <f t="shared" si="2"/>
        <v>-15490</v>
      </c>
      <c r="F99" s="18">
        <f>F100</f>
        <v>118650</v>
      </c>
      <c r="G99" s="18">
        <f>G100</f>
        <v>103160</v>
      </c>
      <c r="H99" s="2"/>
    </row>
    <row r="100" spans="1:8" outlineLevel="5">
      <c r="A100" s="8" t="s">
        <v>10</v>
      </c>
      <c r="B100" s="9" t="s">
        <v>69</v>
      </c>
      <c r="C100" s="9" t="s">
        <v>11</v>
      </c>
      <c r="D100" s="18">
        <v>118650</v>
      </c>
      <c r="E100" s="17">
        <f t="shared" si="2"/>
        <v>-15490</v>
      </c>
      <c r="F100" s="18">
        <v>118650</v>
      </c>
      <c r="G100" s="18">
        <v>103160</v>
      </c>
      <c r="H100" s="2"/>
    </row>
    <row r="101" spans="1:8" ht="30" outlineLevel="3">
      <c r="A101" s="8" t="s">
        <v>70</v>
      </c>
      <c r="B101" s="9" t="s">
        <v>71</v>
      </c>
      <c r="C101" s="9"/>
      <c r="D101" s="18">
        <f>D102+D104</f>
        <v>110000</v>
      </c>
      <c r="E101" s="17">
        <f t="shared" si="2"/>
        <v>-12196.529999999999</v>
      </c>
      <c r="F101" s="18">
        <f>F102+F104</f>
        <v>110000</v>
      </c>
      <c r="G101" s="18">
        <f>G102+G104</f>
        <v>97803.47</v>
      </c>
      <c r="H101" s="2"/>
    </row>
    <row r="102" spans="1:8" ht="36.75" customHeight="1" outlineLevel="4">
      <c r="A102" s="8" t="s">
        <v>16</v>
      </c>
      <c r="B102" s="9" t="s">
        <v>71</v>
      </c>
      <c r="C102" s="9" t="s">
        <v>17</v>
      </c>
      <c r="D102" s="18">
        <f>D103</f>
        <v>1000</v>
      </c>
      <c r="E102" s="17">
        <f t="shared" si="2"/>
        <v>70.470000000000027</v>
      </c>
      <c r="F102" s="18">
        <f>F103</f>
        <v>1070.47</v>
      </c>
      <c r="G102" s="18">
        <f>G103</f>
        <v>1070.47</v>
      </c>
      <c r="H102" s="2"/>
    </row>
    <row r="103" spans="1:8" ht="30" outlineLevel="5">
      <c r="A103" s="8" t="s">
        <v>18</v>
      </c>
      <c r="B103" s="9" t="s">
        <v>71</v>
      </c>
      <c r="C103" s="9" t="s">
        <v>19</v>
      </c>
      <c r="D103" s="18">
        <v>1000</v>
      </c>
      <c r="E103" s="17">
        <f t="shared" si="2"/>
        <v>70.470000000000027</v>
      </c>
      <c r="F103" s="18">
        <v>1070.47</v>
      </c>
      <c r="G103" s="18">
        <v>1070.47</v>
      </c>
      <c r="H103" s="2"/>
    </row>
    <row r="104" spans="1:8" outlineLevel="4">
      <c r="A104" s="8" t="s">
        <v>8</v>
      </c>
      <c r="B104" s="9" t="s">
        <v>71</v>
      </c>
      <c r="C104" s="9" t="s">
        <v>9</v>
      </c>
      <c r="D104" s="18">
        <f>D105</f>
        <v>109000</v>
      </c>
      <c r="E104" s="17">
        <f t="shared" si="2"/>
        <v>-12267</v>
      </c>
      <c r="F104" s="18">
        <f>F105</f>
        <v>108929.53</v>
      </c>
      <c r="G104" s="18">
        <f>G105</f>
        <v>96733</v>
      </c>
      <c r="H104" s="2"/>
    </row>
    <row r="105" spans="1:8" outlineLevel="5">
      <c r="A105" s="8" t="s">
        <v>10</v>
      </c>
      <c r="B105" s="9" t="s">
        <v>71</v>
      </c>
      <c r="C105" s="9" t="s">
        <v>11</v>
      </c>
      <c r="D105" s="18">
        <v>109000</v>
      </c>
      <c r="E105" s="17">
        <f t="shared" si="2"/>
        <v>-12267</v>
      </c>
      <c r="F105" s="18">
        <v>108929.53</v>
      </c>
      <c r="G105" s="18">
        <v>96733</v>
      </c>
      <c r="H105" s="2"/>
    </row>
    <row r="106" spans="1:8" ht="24" customHeight="1">
      <c r="A106" s="14" t="s">
        <v>77</v>
      </c>
      <c r="B106" s="15" t="s">
        <v>78</v>
      </c>
      <c r="C106" s="15"/>
      <c r="D106" s="16">
        <f>D107+D111</f>
        <v>250000</v>
      </c>
      <c r="E106" s="17">
        <f t="shared" si="2"/>
        <v>0</v>
      </c>
      <c r="F106" s="16">
        <f>F107+F111</f>
        <v>250000</v>
      </c>
      <c r="G106" s="16">
        <f>G107+G111</f>
        <v>250000</v>
      </c>
      <c r="H106" s="2"/>
    </row>
    <row r="107" spans="1:8" ht="30" outlineLevel="2">
      <c r="A107" s="8" t="s">
        <v>79</v>
      </c>
      <c r="B107" s="9" t="s">
        <v>80</v>
      </c>
      <c r="C107" s="9"/>
      <c r="D107" s="18">
        <f>D108</f>
        <v>250000</v>
      </c>
      <c r="E107" s="17">
        <f t="shared" si="2"/>
        <v>0</v>
      </c>
      <c r="F107" s="18">
        <f t="shared" ref="F107:G109" si="3">F108</f>
        <v>250000</v>
      </c>
      <c r="G107" s="18">
        <f t="shared" si="3"/>
        <v>250000</v>
      </c>
      <c r="H107" s="2"/>
    </row>
    <row r="108" spans="1:8" ht="21" customHeight="1" outlineLevel="3">
      <c r="A108" s="8" t="s">
        <v>81</v>
      </c>
      <c r="B108" s="9" t="s">
        <v>82</v>
      </c>
      <c r="C108" s="9"/>
      <c r="D108" s="18">
        <f>D109</f>
        <v>250000</v>
      </c>
      <c r="E108" s="17">
        <f t="shared" si="2"/>
        <v>0</v>
      </c>
      <c r="F108" s="18">
        <f t="shared" si="3"/>
        <v>250000</v>
      </c>
      <c r="G108" s="18">
        <f t="shared" si="3"/>
        <v>250000</v>
      </c>
      <c r="H108" s="2"/>
    </row>
    <row r="109" spans="1:8" ht="32.25" customHeight="1" outlineLevel="4">
      <c r="A109" s="8" t="s">
        <v>16</v>
      </c>
      <c r="B109" s="9" t="s">
        <v>82</v>
      </c>
      <c r="C109" s="9" t="s">
        <v>17</v>
      </c>
      <c r="D109" s="18">
        <f>D110</f>
        <v>250000</v>
      </c>
      <c r="E109" s="17">
        <f t="shared" si="2"/>
        <v>0</v>
      </c>
      <c r="F109" s="18">
        <f t="shared" si="3"/>
        <v>250000</v>
      </c>
      <c r="G109" s="18">
        <f t="shared" si="3"/>
        <v>250000</v>
      </c>
      <c r="H109" s="2"/>
    </row>
    <row r="110" spans="1:8" ht="30" outlineLevel="5">
      <c r="A110" s="8" t="s">
        <v>18</v>
      </c>
      <c r="B110" s="9" t="s">
        <v>82</v>
      </c>
      <c r="C110" s="9" t="s">
        <v>19</v>
      </c>
      <c r="D110" s="18">
        <v>250000</v>
      </c>
      <c r="E110" s="17">
        <f t="shared" si="2"/>
        <v>0</v>
      </c>
      <c r="F110" s="18">
        <v>250000</v>
      </c>
      <c r="G110" s="18">
        <v>250000</v>
      </c>
      <c r="H110" s="2"/>
    </row>
    <row r="111" spans="1:8" ht="30" hidden="1" outlineLevel="2">
      <c r="A111" s="8" t="s">
        <v>83</v>
      </c>
      <c r="B111" s="9" t="s">
        <v>84</v>
      </c>
      <c r="C111" s="9"/>
      <c r="D111" s="18">
        <f>D112</f>
        <v>0</v>
      </c>
      <c r="E111" s="17">
        <f t="shared" si="2"/>
        <v>0</v>
      </c>
      <c r="F111" s="18">
        <f t="shared" ref="F111:G113" si="4">F112</f>
        <v>0</v>
      </c>
      <c r="G111" s="18">
        <f t="shared" si="4"/>
        <v>0</v>
      </c>
      <c r="H111" s="2"/>
    </row>
    <row r="112" spans="1:8" hidden="1" outlineLevel="3">
      <c r="A112" s="8" t="s">
        <v>85</v>
      </c>
      <c r="B112" s="9" t="s">
        <v>86</v>
      </c>
      <c r="C112" s="9"/>
      <c r="D112" s="18">
        <f>D113</f>
        <v>0</v>
      </c>
      <c r="E112" s="17">
        <f t="shared" si="2"/>
        <v>0</v>
      </c>
      <c r="F112" s="18">
        <f t="shared" si="4"/>
        <v>0</v>
      </c>
      <c r="G112" s="18">
        <f t="shared" si="4"/>
        <v>0</v>
      </c>
      <c r="H112" s="2"/>
    </row>
    <row r="113" spans="1:8" ht="30" hidden="1" outlineLevel="4">
      <c r="A113" s="8" t="s">
        <v>16</v>
      </c>
      <c r="B113" s="9" t="s">
        <v>86</v>
      </c>
      <c r="C113" s="9" t="s">
        <v>17</v>
      </c>
      <c r="D113" s="18">
        <f>D114</f>
        <v>0</v>
      </c>
      <c r="E113" s="17">
        <f t="shared" si="2"/>
        <v>0</v>
      </c>
      <c r="F113" s="18">
        <f t="shared" si="4"/>
        <v>0</v>
      </c>
      <c r="G113" s="18">
        <f t="shared" si="4"/>
        <v>0</v>
      </c>
      <c r="H113" s="2"/>
    </row>
    <row r="114" spans="1:8" ht="30" hidden="1" outlineLevel="5">
      <c r="A114" s="8" t="s">
        <v>18</v>
      </c>
      <c r="B114" s="9" t="s">
        <v>86</v>
      </c>
      <c r="C114" s="9" t="s">
        <v>19</v>
      </c>
      <c r="D114" s="18">
        <v>0</v>
      </c>
      <c r="E114" s="17">
        <f t="shared" si="2"/>
        <v>0</v>
      </c>
      <c r="F114" s="18">
        <v>0</v>
      </c>
      <c r="G114" s="18">
        <v>0</v>
      </c>
      <c r="H114" s="2"/>
    </row>
    <row r="115" spans="1:8" ht="46.5" customHeight="1" collapsed="1">
      <c r="A115" s="14" t="s">
        <v>87</v>
      </c>
      <c r="B115" s="15" t="s">
        <v>88</v>
      </c>
      <c r="C115" s="15"/>
      <c r="D115" s="16">
        <f>D116+D127+D132</f>
        <v>1560000</v>
      </c>
      <c r="E115" s="17">
        <f t="shared" si="2"/>
        <v>-297235.31000000006</v>
      </c>
      <c r="F115" s="16">
        <f>F116+F127+F132</f>
        <v>1560000</v>
      </c>
      <c r="G115" s="16">
        <f>G116+G127+G132</f>
        <v>1262764.69</v>
      </c>
      <c r="H115" s="2"/>
    </row>
    <row r="116" spans="1:8" outlineLevel="1">
      <c r="A116" s="8" t="s">
        <v>89</v>
      </c>
      <c r="B116" s="9" t="s">
        <v>90</v>
      </c>
      <c r="C116" s="9"/>
      <c r="D116" s="18">
        <f>D117+D121</f>
        <v>900000</v>
      </c>
      <c r="E116" s="17">
        <f t="shared" si="2"/>
        <v>-92947.349999999977</v>
      </c>
      <c r="F116" s="18">
        <f>F117+F121</f>
        <v>900000</v>
      </c>
      <c r="G116" s="18">
        <f>G117+G121</f>
        <v>807052.65</v>
      </c>
      <c r="H116" s="2"/>
    </row>
    <row r="117" spans="1:8" ht="30" hidden="1" outlineLevel="2">
      <c r="A117" s="8" t="s">
        <v>91</v>
      </c>
      <c r="B117" s="9" t="s">
        <v>92</v>
      </c>
      <c r="C117" s="9"/>
      <c r="D117" s="18">
        <f>D118</f>
        <v>0</v>
      </c>
      <c r="E117" s="17">
        <f t="shared" si="2"/>
        <v>0</v>
      </c>
      <c r="F117" s="18">
        <f t="shared" ref="F117:G119" si="5">F118</f>
        <v>0</v>
      </c>
      <c r="G117" s="18">
        <f t="shared" si="5"/>
        <v>0</v>
      </c>
      <c r="H117" s="2"/>
    </row>
    <row r="118" spans="1:8" ht="30" hidden="1" outlineLevel="3">
      <c r="A118" s="8" t="s">
        <v>93</v>
      </c>
      <c r="B118" s="9" t="s">
        <v>94</v>
      </c>
      <c r="C118" s="9"/>
      <c r="D118" s="18">
        <f>D119</f>
        <v>0</v>
      </c>
      <c r="E118" s="17">
        <f t="shared" si="2"/>
        <v>0</v>
      </c>
      <c r="F118" s="18">
        <f t="shared" si="5"/>
        <v>0</v>
      </c>
      <c r="G118" s="18">
        <f t="shared" si="5"/>
        <v>0</v>
      </c>
      <c r="H118" s="2"/>
    </row>
    <row r="119" spans="1:8" ht="30" hidden="1" outlineLevel="4">
      <c r="A119" s="8" t="s">
        <v>16</v>
      </c>
      <c r="B119" s="9" t="s">
        <v>94</v>
      </c>
      <c r="C119" s="9" t="s">
        <v>17</v>
      </c>
      <c r="D119" s="18">
        <f>D120</f>
        <v>0</v>
      </c>
      <c r="E119" s="17">
        <f t="shared" si="2"/>
        <v>0</v>
      </c>
      <c r="F119" s="18">
        <f t="shared" si="5"/>
        <v>0</v>
      </c>
      <c r="G119" s="18">
        <f t="shared" si="5"/>
        <v>0</v>
      </c>
      <c r="H119" s="2"/>
    </row>
    <row r="120" spans="1:8" ht="30" hidden="1" outlineLevel="5">
      <c r="A120" s="8" t="s">
        <v>18</v>
      </c>
      <c r="B120" s="9" t="s">
        <v>94</v>
      </c>
      <c r="C120" s="9" t="s">
        <v>19</v>
      </c>
      <c r="D120" s="18">
        <v>0</v>
      </c>
      <c r="E120" s="17">
        <f t="shared" si="2"/>
        <v>0</v>
      </c>
      <c r="F120" s="18">
        <v>0</v>
      </c>
      <c r="G120" s="18">
        <v>0</v>
      </c>
      <c r="H120" s="2"/>
    </row>
    <row r="121" spans="1:8" ht="30" outlineLevel="2" collapsed="1">
      <c r="A121" s="8" t="s">
        <v>95</v>
      </c>
      <c r="B121" s="9" t="s">
        <v>96</v>
      </c>
      <c r="C121" s="9"/>
      <c r="D121" s="18">
        <f>D122</f>
        <v>900000</v>
      </c>
      <c r="E121" s="17">
        <f t="shared" si="2"/>
        <v>-92947.349999999977</v>
      </c>
      <c r="F121" s="18">
        <f>F122</f>
        <v>900000</v>
      </c>
      <c r="G121" s="18">
        <f>G122</f>
        <v>807052.65</v>
      </c>
      <c r="H121" s="2"/>
    </row>
    <row r="122" spans="1:8" ht="30" outlineLevel="3">
      <c r="A122" s="8" t="s">
        <v>97</v>
      </c>
      <c r="B122" s="9" t="s">
        <v>98</v>
      </c>
      <c r="C122" s="9"/>
      <c r="D122" s="18">
        <f>D123+D125</f>
        <v>900000</v>
      </c>
      <c r="E122" s="17">
        <f t="shared" si="2"/>
        <v>-92947.349999999977</v>
      </c>
      <c r="F122" s="18">
        <f>F123+F125</f>
        <v>900000</v>
      </c>
      <c r="G122" s="18">
        <f>G123+G125</f>
        <v>807052.65</v>
      </c>
      <c r="H122" s="2"/>
    </row>
    <row r="123" spans="1:8" ht="30" hidden="1" outlineLevel="4">
      <c r="A123" s="8" t="s">
        <v>16</v>
      </c>
      <c r="B123" s="9" t="s">
        <v>98</v>
      </c>
      <c r="C123" s="9" t="s">
        <v>17</v>
      </c>
      <c r="D123" s="18">
        <f>D124</f>
        <v>0</v>
      </c>
      <c r="E123" s="17">
        <f t="shared" si="2"/>
        <v>0</v>
      </c>
      <c r="F123" s="18">
        <f>F124</f>
        <v>0</v>
      </c>
      <c r="G123" s="18">
        <f>G124</f>
        <v>0</v>
      </c>
      <c r="H123" s="2"/>
    </row>
    <row r="124" spans="1:8" ht="30" hidden="1" outlineLevel="5">
      <c r="A124" s="8" t="s">
        <v>18</v>
      </c>
      <c r="B124" s="9" t="s">
        <v>98</v>
      </c>
      <c r="C124" s="9" t="s">
        <v>19</v>
      </c>
      <c r="D124" s="18">
        <v>0</v>
      </c>
      <c r="E124" s="17">
        <f t="shared" si="2"/>
        <v>0</v>
      </c>
      <c r="F124" s="18">
        <v>0</v>
      </c>
      <c r="G124" s="18">
        <v>0</v>
      </c>
      <c r="H124" s="2"/>
    </row>
    <row r="125" spans="1:8" outlineLevel="4" collapsed="1">
      <c r="A125" s="8" t="s">
        <v>73</v>
      </c>
      <c r="B125" s="9" t="s">
        <v>98</v>
      </c>
      <c r="C125" s="9" t="s">
        <v>74</v>
      </c>
      <c r="D125" s="18">
        <f>D126</f>
        <v>900000</v>
      </c>
      <c r="E125" s="17">
        <f t="shared" si="2"/>
        <v>-92947.349999999977</v>
      </c>
      <c r="F125" s="18">
        <f>F126</f>
        <v>900000</v>
      </c>
      <c r="G125" s="18">
        <f>G126</f>
        <v>807052.65</v>
      </c>
      <c r="H125" s="2"/>
    </row>
    <row r="126" spans="1:8" outlineLevel="5">
      <c r="A126" s="8" t="s">
        <v>75</v>
      </c>
      <c r="B126" s="9" t="s">
        <v>98</v>
      </c>
      <c r="C126" s="9" t="s">
        <v>76</v>
      </c>
      <c r="D126" s="18">
        <v>900000</v>
      </c>
      <c r="E126" s="17">
        <f t="shared" si="2"/>
        <v>-92947.349999999977</v>
      </c>
      <c r="F126" s="18">
        <v>900000</v>
      </c>
      <c r="G126" s="18">
        <v>807052.65</v>
      </c>
      <c r="H126" s="2"/>
    </row>
    <row r="127" spans="1:8" ht="46.5" customHeight="1" outlineLevel="1">
      <c r="A127" s="8" t="s">
        <v>99</v>
      </c>
      <c r="B127" s="9" t="s">
        <v>100</v>
      </c>
      <c r="C127" s="9"/>
      <c r="D127" s="18">
        <f>D128</f>
        <v>160000</v>
      </c>
      <c r="E127" s="17">
        <f t="shared" si="2"/>
        <v>-120100</v>
      </c>
      <c r="F127" s="18">
        <f t="shared" ref="F127:G130" si="6">F128</f>
        <v>160000</v>
      </c>
      <c r="G127" s="18">
        <f t="shared" si="6"/>
        <v>39900</v>
      </c>
      <c r="H127" s="2"/>
    </row>
    <row r="128" spans="1:8" ht="60" outlineLevel="2">
      <c r="A128" s="8" t="s">
        <v>101</v>
      </c>
      <c r="B128" s="9" t="s">
        <v>102</v>
      </c>
      <c r="C128" s="9"/>
      <c r="D128" s="18">
        <f>D129</f>
        <v>160000</v>
      </c>
      <c r="E128" s="17">
        <f t="shared" si="2"/>
        <v>-120100</v>
      </c>
      <c r="F128" s="18">
        <f t="shared" si="6"/>
        <v>160000</v>
      </c>
      <c r="G128" s="18">
        <f t="shared" si="6"/>
        <v>39900</v>
      </c>
      <c r="H128" s="2"/>
    </row>
    <row r="129" spans="1:8" ht="45" outlineLevel="3">
      <c r="A129" s="8" t="s">
        <v>103</v>
      </c>
      <c r="B129" s="9" t="s">
        <v>104</v>
      </c>
      <c r="C129" s="9"/>
      <c r="D129" s="18">
        <f>D130</f>
        <v>160000</v>
      </c>
      <c r="E129" s="17">
        <f t="shared" si="2"/>
        <v>-120100</v>
      </c>
      <c r="F129" s="18">
        <f t="shared" si="6"/>
        <v>160000</v>
      </c>
      <c r="G129" s="18">
        <f t="shared" si="6"/>
        <v>39900</v>
      </c>
      <c r="H129" s="2"/>
    </row>
    <row r="130" spans="1:8" ht="31.5" customHeight="1" outlineLevel="4">
      <c r="A130" s="8" t="s">
        <v>16</v>
      </c>
      <c r="B130" s="9" t="s">
        <v>104</v>
      </c>
      <c r="C130" s="9" t="s">
        <v>17</v>
      </c>
      <c r="D130" s="18">
        <f>D131</f>
        <v>160000</v>
      </c>
      <c r="E130" s="17">
        <f t="shared" si="2"/>
        <v>-120100</v>
      </c>
      <c r="F130" s="18">
        <f t="shared" si="6"/>
        <v>160000</v>
      </c>
      <c r="G130" s="18">
        <f t="shared" si="6"/>
        <v>39900</v>
      </c>
      <c r="H130" s="2"/>
    </row>
    <row r="131" spans="1:8" ht="30" outlineLevel="5">
      <c r="A131" s="8" t="s">
        <v>18</v>
      </c>
      <c r="B131" s="9" t="s">
        <v>104</v>
      </c>
      <c r="C131" s="9" t="s">
        <v>19</v>
      </c>
      <c r="D131" s="18">
        <v>160000</v>
      </c>
      <c r="E131" s="17">
        <f t="shared" si="2"/>
        <v>-120100</v>
      </c>
      <c r="F131" s="18">
        <v>160000</v>
      </c>
      <c r="G131" s="18">
        <v>39900</v>
      </c>
      <c r="H131" s="2"/>
    </row>
    <row r="132" spans="1:8" ht="45" customHeight="1" outlineLevel="1">
      <c r="A132" s="8" t="s">
        <v>105</v>
      </c>
      <c r="B132" s="9" t="s">
        <v>106</v>
      </c>
      <c r="C132" s="9"/>
      <c r="D132" s="18">
        <f>D133</f>
        <v>500000</v>
      </c>
      <c r="E132" s="17">
        <f t="shared" si="2"/>
        <v>-84187.959999999963</v>
      </c>
      <c r="F132" s="18">
        <f>F133</f>
        <v>500000</v>
      </c>
      <c r="G132" s="18">
        <f>G133</f>
        <v>415812.04000000004</v>
      </c>
      <c r="H132" s="2"/>
    </row>
    <row r="133" spans="1:8" ht="33.75" customHeight="1" outlineLevel="2">
      <c r="A133" s="8" t="s">
        <v>107</v>
      </c>
      <c r="B133" s="9" t="s">
        <v>108</v>
      </c>
      <c r="C133" s="9"/>
      <c r="D133" s="18">
        <f>D134</f>
        <v>500000</v>
      </c>
      <c r="E133" s="17">
        <f t="shared" si="2"/>
        <v>-84187.959999999963</v>
      </c>
      <c r="F133" s="18">
        <f>F134</f>
        <v>500000</v>
      </c>
      <c r="G133" s="18">
        <f>G134</f>
        <v>415812.04000000004</v>
      </c>
      <c r="H133" s="2"/>
    </row>
    <row r="134" spans="1:8" outlineLevel="3">
      <c r="A134" s="8" t="s">
        <v>109</v>
      </c>
      <c r="B134" s="9" t="s">
        <v>110</v>
      </c>
      <c r="C134" s="9"/>
      <c r="D134" s="18">
        <f>D135</f>
        <v>500000</v>
      </c>
      <c r="E134" s="17">
        <f t="shared" si="2"/>
        <v>-84187.959999999963</v>
      </c>
      <c r="F134" s="18">
        <f>F135+F137</f>
        <v>500000</v>
      </c>
      <c r="G134" s="18">
        <f>G135+G137</f>
        <v>415812.04000000004</v>
      </c>
      <c r="H134" s="2"/>
    </row>
    <row r="135" spans="1:8" ht="31.5" customHeight="1" outlineLevel="4">
      <c r="A135" s="8" t="s">
        <v>16</v>
      </c>
      <c r="B135" s="9" t="s">
        <v>110</v>
      </c>
      <c r="C135" s="9" t="s">
        <v>17</v>
      </c>
      <c r="D135" s="18">
        <f>D136</f>
        <v>500000</v>
      </c>
      <c r="E135" s="17">
        <f t="shared" si="2"/>
        <v>-300902.38</v>
      </c>
      <c r="F135" s="18">
        <f>F136</f>
        <v>283285.58</v>
      </c>
      <c r="G135" s="18">
        <f>G136</f>
        <v>199097.62</v>
      </c>
      <c r="H135" s="2"/>
    </row>
    <row r="136" spans="1:8" ht="30" outlineLevel="5">
      <c r="A136" s="8" t="s">
        <v>18</v>
      </c>
      <c r="B136" s="9" t="s">
        <v>110</v>
      </c>
      <c r="C136" s="9" t="s">
        <v>19</v>
      </c>
      <c r="D136" s="18">
        <v>500000</v>
      </c>
      <c r="E136" s="17">
        <f t="shared" si="2"/>
        <v>-300902.38</v>
      </c>
      <c r="F136" s="18">
        <v>283285.58</v>
      </c>
      <c r="G136" s="18">
        <v>199097.62</v>
      </c>
      <c r="H136" s="2"/>
    </row>
    <row r="137" spans="1:8" outlineLevel="5">
      <c r="A137" s="8" t="s">
        <v>46</v>
      </c>
      <c r="B137" s="9" t="s">
        <v>110</v>
      </c>
      <c r="C137" s="9" t="s">
        <v>47</v>
      </c>
      <c r="D137" s="18"/>
      <c r="E137" s="17">
        <f t="shared" si="2"/>
        <v>216714.42</v>
      </c>
      <c r="F137" s="18">
        <f>F138+F139</f>
        <v>216714.42</v>
      </c>
      <c r="G137" s="18">
        <f>G138+G139</f>
        <v>216714.42</v>
      </c>
      <c r="H137" s="2"/>
    </row>
    <row r="138" spans="1:8" outlineLevel="5">
      <c r="A138" s="8" t="s">
        <v>836</v>
      </c>
      <c r="B138" s="9" t="s">
        <v>110</v>
      </c>
      <c r="C138" s="9" t="s">
        <v>835</v>
      </c>
      <c r="D138" s="18"/>
      <c r="E138" s="17">
        <f t="shared" si="2"/>
        <v>215035.32</v>
      </c>
      <c r="F138" s="18">
        <v>215035.32</v>
      </c>
      <c r="G138" s="18">
        <v>215035.32</v>
      </c>
      <c r="H138" s="2"/>
    </row>
    <row r="139" spans="1:8" outlineLevel="5">
      <c r="A139" s="8" t="s">
        <v>48</v>
      </c>
      <c r="B139" s="9" t="s">
        <v>110</v>
      </c>
      <c r="C139" s="9" t="s">
        <v>49</v>
      </c>
      <c r="D139" s="18"/>
      <c r="E139" s="17">
        <f t="shared" si="2"/>
        <v>1679.1</v>
      </c>
      <c r="F139" s="18">
        <v>1679.1</v>
      </c>
      <c r="G139" s="18">
        <v>1679.1</v>
      </c>
      <c r="H139" s="2"/>
    </row>
    <row r="140" spans="1:8" ht="40.5" customHeight="1">
      <c r="A140" s="14" t="s">
        <v>111</v>
      </c>
      <c r="B140" s="15" t="s">
        <v>112</v>
      </c>
      <c r="C140" s="15"/>
      <c r="D140" s="16">
        <f>D141+D145+D149</f>
        <v>60000</v>
      </c>
      <c r="E140" s="17">
        <f t="shared" si="2"/>
        <v>-1000</v>
      </c>
      <c r="F140" s="16">
        <f>F141+F145+F149</f>
        <v>60000</v>
      </c>
      <c r="G140" s="16">
        <f>G141+G145+G149</f>
        <v>59000</v>
      </c>
      <c r="H140" s="2"/>
    </row>
    <row r="141" spans="1:8" ht="30" hidden="1" outlineLevel="2">
      <c r="A141" s="8" t="s">
        <v>113</v>
      </c>
      <c r="B141" s="9" t="s">
        <v>114</v>
      </c>
      <c r="C141" s="9"/>
      <c r="D141" s="18">
        <f>D142</f>
        <v>0</v>
      </c>
      <c r="E141" s="17">
        <f t="shared" si="2"/>
        <v>0</v>
      </c>
      <c r="F141" s="18">
        <f t="shared" ref="F141:G143" si="7">F142</f>
        <v>0</v>
      </c>
      <c r="G141" s="18">
        <f t="shared" si="7"/>
        <v>0</v>
      </c>
      <c r="H141" s="2"/>
    </row>
    <row r="142" spans="1:8" ht="45" hidden="1" outlineLevel="3">
      <c r="A142" s="8" t="s">
        <v>115</v>
      </c>
      <c r="B142" s="9" t="s">
        <v>116</v>
      </c>
      <c r="C142" s="9"/>
      <c r="D142" s="18">
        <f>D143</f>
        <v>0</v>
      </c>
      <c r="E142" s="17">
        <f t="shared" si="2"/>
        <v>0</v>
      </c>
      <c r="F142" s="18">
        <f t="shared" si="7"/>
        <v>0</v>
      </c>
      <c r="G142" s="18">
        <f t="shared" si="7"/>
        <v>0</v>
      </c>
      <c r="H142" s="2"/>
    </row>
    <row r="143" spans="1:8" ht="30" hidden="1" outlineLevel="4">
      <c r="A143" s="8" t="s">
        <v>16</v>
      </c>
      <c r="B143" s="9" t="s">
        <v>116</v>
      </c>
      <c r="C143" s="9" t="s">
        <v>17</v>
      </c>
      <c r="D143" s="18">
        <f>D144</f>
        <v>0</v>
      </c>
      <c r="E143" s="17">
        <f t="shared" si="2"/>
        <v>0</v>
      </c>
      <c r="F143" s="18">
        <f t="shared" si="7"/>
        <v>0</v>
      </c>
      <c r="G143" s="18">
        <f t="shared" si="7"/>
        <v>0</v>
      </c>
      <c r="H143" s="2"/>
    </row>
    <row r="144" spans="1:8" ht="30" hidden="1" outlineLevel="5">
      <c r="A144" s="8" t="s">
        <v>18</v>
      </c>
      <c r="B144" s="9" t="s">
        <v>116</v>
      </c>
      <c r="C144" s="9" t="s">
        <v>19</v>
      </c>
      <c r="D144" s="18">
        <v>0</v>
      </c>
      <c r="E144" s="17">
        <f t="shared" ref="E144:E211" si="8">G144-D144</f>
        <v>0</v>
      </c>
      <c r="F144" s="18">
        <v>0</v>
      </c>
      <c r="G144" s="18">
        <v>0</v>
      </c>
      <c r="H144" s="2"/>
    </row>
    <row r="145" spans="1:8" ht="30" hidden="1" outlineLevel="2">
      <c r="A145" s="8" t="s">
        <v>117</v>
      </c>
      <c r="B145" s="9" t="s">
        <v>118</v>
      </c>
      <c r="C145" s="9"/>
      <c r="D145" s="18">
        <f>D146</f>
        <v>0</v>
      </c>
      <c r="E145" s="17">
        <f t="shared" si="8"/>
        <v>0</v>
      </c>
      <c r="F145" s="18">
        <f t="shared" ref="F145:G147" si="9">F146</f>
        <v>0</v>
      </c>
      <c r="G145" s="18">
        <f t="shared" si="9"/>
        <v>0</v>
      </c>
      <c r="H145" s="2"/>
    </row>
    <row r="146" spans="1:8" ht="45" hidden="1" outlineLevel="3">
      <c r="A146" s="8" t="s">
        <v>119</v>
      </c>
      <c r="B146" s="9" t="s">
        <v>120</v>
      </c>
      <c r="C146" s="9"/>
      <c r="D146" s="18">
        <f>D147</f>
        <v>0</v>
      </c>
      <c r="E146" s="17">
        <f t="shared" si="8"/>
        <v>0</v>
      </c>
      <c r="F146" s="18">
        <f t="shared" si="9"/>
        <v>0</v>
      </c>
      <c r="G146" s="18">
        <f t="shared" si="9"/>
        <v>0</v>
      </c>
      <c r="H146" s="2"/>
    </row>
    <row r="147" spans="1:8" ht="28.5" hidden="1" customHeight="1" outlineLevel="4">
      <c r="A147" s="8" t="s">
        <v>16</v>
      </c>
      <c r="B147" s="9" t="s">
        <v>120</v>
      </c>
      <c r="C147" s="9" t="s">
        <v>17</v>
      </c>
      <c r="D147" s="18">
        <f>D148</f>
        <v>0</v>
      </c>
      <c r="E147" s="17">
        <f t="shared" si="8"/>
        <v>0</v>
      </c>
      <c r="F147" s="18">
        <f t="shared" si="9"/>
        <v>0</v>
      </c>
      <c r="G147" s="18">
        <f t="shared" si="9"/>
        <v>0</v>
      </c>
      <c r="H147" s="2"/>
    </row>
    <row r="148" spans="1:8" ht="44.25" hidden="1" customHeight="1" outlineLevel="5">
      <c r="A148" s="8" t="s">
        <v>18</v>
      </c>
      <c r="B148" s="9" t="s">
        <v>120</v>
      </c>
      <c r="C148" s="9" t="s">
        <v>19</v>
      </c>
      <c r="D148" s="18">
        <v>0</v>
      </c>
      <c r="E148" s="17">
        <f t="shared" si="8"/>
        <v>0</v>
      </c>
      <c r="F148" s="18">
        <v>0</v>
      </c>
      <c r="G148" s="18">
        <v>0</v>
      </c>
      <c r="H148" s="2"/>
    </row>
    <row r="149" spans="1:8" ht="45" outlineLevel="2" collapsed="1">
      <c r="A149" s="8" t="s">
        <v>121</v>
      </c>
      <c r="B149" s="9" t="s">
        <v>122</v>
      </c>
      <c r="C149" s="9"/>
      <c r="D149" s="18">
        <f>D150</f>
        <v>60000</v>
      </c>
      <c r="E149" s="17">
        <f t="shared" si="8"/>
        <v>-1000</v>
      </c>
      <c r="F149" s="18">
        <f t="shared" ref="F149:G151" si="10">F150</f>
        <v>60000</v>
      </c>
      <c r="G149" s="18">
        <f t="shared" si="10"/>
        <v>59000</v>
      </c>
      <c r="H149" s="2"/>
    </row>
    <row r="150" spans="1:8" ht="50.25" customHeight="1" outlineLevel="3">
      <c r="A150" s="8" t="s">
        <v>123</v>
      </c>
      <c r="B150" s="9" t="s">
        <v>124</v>
      </c>
      <c r="C150" s="9"/>
      <c r="D150" s="18">
        <f>D151</f>
        <v>60000</v>
      </c>
      <c r="E150" s="17">
        <f t="shared" si="8"/>
        <v>-1000</v>
      </c>
      <c r="F150" s="18">
        <f t="shared" si="10"/>
        <v>60000</v>
      </c>
      <c r="G150" s="18">
        <f t="shared" si="10"/>
        <v>59000</v>
      </c>
      <c r="H150" s="2"/>
    </row>
    <row r="151" spans="1:8" ht="31.5" customHeight="1" outlineLevel="4">
      <c r="A151" s="8" t="s">
        <v>16</v>
      </c>
      <c r="B151" s="9" t="s">
        <v>124</v>
      </c>
      <c r="C151" s="9" t="s">
        <v>17</v>
      </c>
      <c r="D151" s="18">
        <f>D152</f>
        <v>60000</v>
      </c>
      <c r="E151" s="17">
        <f t="shared" si="8"/>
        <v>-1000</v>
      </c>
      <c r="F151" s="18">
        <f t="shared" si="10"/>
        <v>60000</v>
      </c>
      <c r="G151" s="18">
        <f t="shared" si="10"/>
        <v>59000</v>
      </c>
      <c r="H151" s="2"/>
    </row>
    <row r="152" spans="1:8" ht="30" outlineLevel="5">
      <c r="A152" s="8" t="s">
        <v>18</v>
      </c>
      <c r="B152" s="9" t="s">
        <v>124</v>
      </c>
      <c r="C152" s="9" t="s">
        <v>19</v>
      </c>
      <c r="D152" s="18">
        <v>60000</v>
      </c>
      <c r="E152" s="17">
        <f t="shared" si="8"/>
        <v>-1000</v>
      </c>
      <c r="F152" s="18">
        <v>60000</v>
      </c>
      <c r="G152" s="18">
        <v>59000</v>
      </c>
      <c r="H152" s="2"/>
    </row>
    <row r="153" spans="1:8" ht="30.75" customHeight="1">
      <c r="A153" s="14" t="s">
        <v>125</v>
      </c>
      <c r="B153" s="15" t="s">
        <v>126</v>
      </c>
      <c r="C153" s="15"/>
      <c r="D153" s="16">
        <f>D154+D159</f>
        <v>910000</v>
      </c>
      <c r="E153" s="17">
        <f t="shared" si="8"/>
        <v>-84139.900000000023</v>
      </c>
      <c r="F153" s="16">
        <f>F154+F159</f>
        <v>910000</v>
      </c>
      <c r="G153" s="16">
        <f>G154+G159</f>
        <v>825860.1</v>
      </c>
      <c r="H153" s="2"/>
    </row>
    <row r="154" spans="1:8" ht="30" outlineLevel="1">
      <c r="A154" s="8" t="s">
        <v>127</v>
      </c>
      <c r="B154" s="9" t="s">
        <v>128</v>
      </c>
      <c r="C154" s="9"/>
      <c r="D154" s="18">
        <f>D155</f>
        <v>200000</v>
      </c>
      <c r="E154" s="17">
        <f t="shared" si="8"/>
        <v>-41758.239999999991</v>
      </c>
      <c r="F154" s="18">
        <f t="shared" ref="F154:G157" si="11">F155</f>
        <v>200000</v>
      </c>
      <c r="G154" s="18">
        <f t="shared" si="11"/>
        <v>158241.76</v>
      </c>
      <c r="H154" s="2"/>
    </row>
    <row r="155" spans="1:8" ht="45" outlineLevel="2">
      <c r="A155" s="8" t="s">
        <v>129</v>
      </c>
      <c r="B155" s="9" t="s">
        <v>130</v>
      </c>
      <c r="C155" s="9"/>
      <c r="D155" s="18">
        <f>D156</f>
        <v>200000</v>
      </c>
      <c r="E155" s="17">
        <f t="shared" si="8"/>
        <v>-41758.239999999991</v>
      </c>
      <c r="F155" s="18">
        <f t="shared" si="11"/>
        <v>200000</v>
      </c>
      <c r="G155" s="18">
        <f t="shared" si="11"/>
        <v>158241.76</v>
      </c>
      <c r="H155" s="2"/>
    </row>
    <row r="156" spans="1:8" ht="45" outlineLevel="3">
      <c r="A156" s="8" t="s">
        <v>131</v>
      </c>
      <c r="B156" s="9" t="s">
        <v>132</v>
      </c>
      <c r="C156" s="9"/>
      <c r="D156" s="18">
        <f>D157</f>
        <v>200000</v>
      </c>
      <c r="E156" s="17">
        <f t="shared" si="8"/>
        <v>-41758.239999999991</v>
      </c>
      <c r="F156" s="18">
        <f t="shared" si="11"/>
        <v>200000</v>
      </c>
      <c r="G156" s="18">
        <f t="shared" si="11"/>
        <v>158241.76</v>
      </c>
      <c r="H156" s="2"/>
    </row>
    <row r="157" spans="1:8" outlineLevel="4">
      <c r="A157" s="8" t="s">
        <v>46</v>
      </c>
      <c r="B157" s="9" t="s">
        <v>132</v>
      </c>
      <c r="C157" s="9" t="s">
        <v>47</v>
      </c>
      <c r="D157" s="18">
        <f>D158</f>
        <v>200000</v>
      </c>
      <c r="E157" s="17">
        <f t="shared" si="8"/>
        <v>-41758.239999999991</v>
      </c>
      <c r="F157" s="18">
        <f t="shared" si="11"/>
        <v>200000</v>
      </c>
      <c r="G157" s="18">
        <f t="shared" si="11"/>
        <v>158241.76</v>
      </c>
      <c r="H157" s="2"/>
    </row>
    <row r="158" spans="1:8" outlineLevel="5">
      <c r="A158" s="8" t="s">
        <v>48</v>
      </c>
      <c r="B158" s="9" t="s">
        <v>132</v>
      </c>
      <c r="C158" s="9" t="s">
        <v>49</v>
      </c>
      <c r="D158" s="18">
        <v>200000</v>
      </c>
      <c r="E158" s="17">
        <f t="shared" si="8"/>
        <v>-41758.239999999991</v>
      </c>
      <c r="F158" s="18">
        <v>200000</v>
      </c>
      <c r="G158" s="18">
        <v>158241.76</v>
      </c>
      <c r="H158" s="2"/>
    </row>
    <row r="159" spans="1:8" ht="45" outlineLevel="1">
      <c r="A159" s="8" t="s">
        <v>133</v>
      </c>
      <c r="B159" s="9" t="s">
        <v>134</v>
      </c>
      <c r="C159" s="9"/>
      <c r="D159" s="18">
        <f>D160</f>
        <v>710000</v>
      </c>
      <c r="E159" s="17">
        <f t="shared" si="8"/>
        <v>-42381.660000000033</v>
      </c>
      <c r="F159" s="18">
        <f>F160</f>
        <v>710000</v>
      </c>
      <c r="G159" s="18">
        <f>G160</f>
        <v>667618.34</v>
      </c>
      <c r="H159" s="2"/>
    </row>
    <row r="160" spans="1:8" ht="45" outlineLevel="2">
      <c r="A160" s="8" t="s">
        <v>135</v>
      </c>
      <c r="B160" s="9" t="s">
        <v>136</v>
      </c>
      <c r="C160" s="9"/>
      <c r="D160" s="18">
        <f>D161</f>
        <v>710000</v>
      </c>
      <c r="E160" s="17">
        <f t="shared" si="8"/>
        <v>-42381.660000000033</v>
      </c>
      <c r="F160" s="18">
        <f>F161</f>
        <v>710000</v>
      </c>
      <c r="G160" s="18">
        <f>G161</f>
        <v>667618.34</v>
      </c>
      <c r="H160" s="2"/>
    </row>
    <row r="161" spans="1:8" ht="44.25" customHeight="1" outlineLevel="3">
      <c r="A161" s="8" t="s">
        <v>137</v>
      </c>
      <c r="B161" s="9" t="s">
        <v>138</v>
      </c>
      <c r="C161" s="9"/>
      <c r="D161" s="18">
        <f>D162+D164</f>
        <v>710000</v>
      </c>
      <c r="E161" s="17">
        <f t="shared" si="8"/>
        <v>-42381.660000000033</v>
      </c>
      <c r="F161" s="18">
        <f>F162+F164</f>
        <v>710000</v>
      </c>
      <c r="G161" s="18">
        <f>G162+G164</f>
        <v>667618.34</v>
      </c>
      <c r="H161" s="2"/>
    </row>
    <row r="162" spans="1:8" ht="45" outlineLevel="4">
      <c r="A162" s="8" t="s">
        <v>30</v>
      </c>
      <c r="B162" s="9" t="s">
        <v>138</v>
      </c>
      <c r="C162" s="9" t="s">
        <v>31</v>
      </c>
      <c r="D162" s="18">
        <f>D163</f>
        <v>585883.57999999996</v>
      </c>
      <c r="E162" s="17">
        <f t="shared" si="8"/>
        <v>0</v>
      </c>
      <c r="F162" s="18">
        <f>F163</f>
        <v>585883.57999999996</v>
      </c>
      <c r="G162" s="18">
        <f>G163</f>
        <v>585883.57999999996</v>
      </c>
      <c r="H162" s="2"/>
    </row>
    <row r="163" spans="1:8" outlineLevel="5">
      <c r="A163" s="8" t="s">
        <v>139</v>
      </c>
      <c r="B163" s="9" t="s">
        <v>138</v>
      </c>
      <c r="C163" s="9" t="s">
        <v>140</v>
      </c>
      <c r="D163" s="18">
        <v>585883.57999999996</v>
      </c>
      <c r="E163" s="17">
        <f t="shared" si="8"/>
        <v>0</v>
      </c>
      <c r="F163" s="18">
        <v>585883.57999999996</v>
      </c>
      <c r="G163" s="18">
        <v>585883.57999999996</v>
      </c>
      <c r="H163" s="2"/>
    </row>
    <row r="164" spans="1:8" ht="20.25" customHeight="1" outlineLevel="5">
      <c r="A164" s="8" t="s">
        <v>46</v>
      </c>
      <c r="B164" s="9" t="s">
        <v>138</v>
      </c>
      <c r="C164" s="9" t="s">
        <v>47</v>
      </c>
      <c r="D164" s="18">
        <f>D165</f>
        <v>124116.42</v>
      </c>
      <c r="E164" s="17">
        <f t="shared" si="8"/>
        <v>-42381.66</v>
      </c>
      <c r="F164" s="18">
        <f>F165</f>
        <v>124116.42</v>
      </c>
      <c r="G164" s="18">
        <f>G165</f>
        <v>81734.759999999995</v>
      </c>
      <c r="H164" s="2"/>
    </row>
    <row r="165" spans="1:8" ht="21.75" customHeight="1" outlineLevel="5">
      <c r="A165" s="8" t="s">
        <v>48</v>
      </c>
      <c r="B165" s="9" t="s">
        <v>138</v>
      </c>
      <c r="C165" s="9" t="s">
        <v>49</v>
      </c>
      <c r="D165" s="18">
        <v>124116.42</v>
      </c>
      <c r="E165" s="17">
        <f t="shared" si="8"/>
        <v>-42381.66</v>
      </c>
      <c r="F165" s="18">
        <v>124116.42</v>
      </c>
      <c r="G165" s="18">
        <v>81734.759999999995</v>
      </c>
      <c r="H165" s="2"/>
    </row>
    <row r="166" spans="1:8" ht="28.5">
      <c r="A166" s="14" t="s">
        <v>141</v>
      </c>
      <c r="B166" s="15" t="s">
        <v>142</v>
      </c>
      <c r="C166" s="15"/>
      <c r="D166" s="16">
        <f>D167</f>
        <v>810000</v>
      </c>
      <c r="E166" s="17">
        <f t="shared" si="8"/>
        <v>-64806.979999999981</v>
      </c>
      <c r="F166" s="16">
        <f>F167</f>
        <v>810000</v>
      </c>
      <c r="G166" s="16">
        <f>G167</f>
        <v>745193.02</v>
      </c>
      <c r="H166" s="2"/>
    </row>
    <row r="167" spans="1:8" outlineLevel="2">
      <c r="A167" s="8" t="s">
        <v>143</v>
      </c>
      <c r="B167" s="9" t="s">
        <v>144</v>
      </c>
      <c r="C167" s="9"/>
      <c r="D167" s="18">
        <f>D168+D171+D174+D177+D180</f>
        <v>810000</v>
      </c>
      <c r="E167" s="17">
        <f t="shared" si="8"/>
        <v>-64806.979999999981</v>
      </c>
      <c r="F167" s="18">
        <f>F168+F171+F174+F177+F180</f>
        <v>810000</v>
      </c>
      <c r="G167" s="18">
        <f>G168+G171+G174+G177+G180</f>
        <v>745193.02</v>
      </c>
      <c r="H167" s="2"/>
    </row>
    <row r="168" spans="1:8" ht="30" outlineLevel="3">
      <c r="A168" s="8" t="s">
        <v>145</v>
      </c>
      <c r="B168" s="9" t="s">
        <v>146</v>
      </c>
      <c r="C168" s="9"/>
      <c r="D168" s="18">
        <f>D169</f>
        <v>32000</v>
      </c>
      <c r="E168" s="17">
        <f t="shared" si="8"/>
        <v>-18141.940000000002</v>
      </c>
      <c r="F168" s="18">
        <f>F169</f>
        <v>32000</v>
      </c>
      <c r="G168" s="18">
        <f>G169</f>
        <v>13858.06</v>
      </c>
      <c r="H168" s="2"/>
    </row>
    <row r="169" spans="1:8" ht="29.25" customHeight="1" outlineLevel="4">
      <c r="A169" s="8" t="s">
        <v>16</v>
      </c>
      <c r="B169" s="9" t="s">
        <v>146</v>
      </c>
      <c r="C169" s="9" t="s">
        <v>17</v>
      </c>
      <c r="D169" s="18">
        <f>D170</f>
        <v>32000</v>
      </c>
      <c r="E169" s="17">
        <f t="shared" si="8"/>
        <v>-18141.940000000002</v>
      </c>
      <c r="F169" s="18">
        <f>F170</f>
        <v>32000</v>
      </c>
      <c r="G169" s="18">
        <f>G170</f>
        <v>13858.06</v>
      </c>
      <c r="H169" s="2"/>
    </row>
    <row r="170" spans="1:8" ht="30" outlineLevel="5">
      <c r="A170" s="8" t="s">
        <v>18</v>
      </c>
      <c r="B170" s="9" t="s">
        <v>146</v>
      </c>
      <c r="C170" s="9" t="s">
        <v>19</v>
      </c>
      <c r="D170" s="18">
        <v>32000</v>
      </c>
      <c r="E170" s="17">
        <f t="shared" si="8"/>
        <v>-18141.940000000002</v>
      </c>
      <c r="F170" s="18">
        <v>32000</v>
      </c>
      <c r="G170" s="18">
        <v>13858.06</v>
      </c>
      <c r="H170" s="2"/>
    </row>
    <row r="171" spans="1:8" ht="45" hidden="1" outlineLevel="3">
      <c r="A171" s="8" t="s">
        <v>147</v>
      </c>
      <c r="B171" s="9" t="s">
        <v>148</v>
      </c>
      <c r="C171" s="9"/>
      <c r="D171" s="18">
        <f>D172</f>
        <v>0</v>
      </c>
      <c r="E171" s="17">
        <f t="shared" si="8"/>
        <v>0</v>
      </c>
      <c r="F171" s="18">
        <f>F172</f>
        <v>0</v>
      </c>
      <c r="G171" s="18">
        <f>G172</f>
        <v>0</v>
      </c>
      <c r="H171" s="2"/>
    </row>
    <row r="172" spans="1:8" ht="30" hidden="1" outlineLevel="4">
      <c r="A172" s="8" t="s">
        <v>16</v>
      </c>
      <c r="B172" s="9" t="s">
        <v>148</v>
      </c>
      <c r="C172" s="9" t="s">
        <v>17</v>
      </c>
      <c r="D172" s="18">
        <f>D173</f>
        <v>0</v>
      </c>
      <c r="E172" s="17">
        <f t="shared" si="8"/>
        <v>0</v>
      </c>
      <c r="F172" s="18">
        <f>F173</f>
        <v>0</v>
      </c>
      <c r="G172" s="18">
        <f>G173</f>
        <v>0</v>
      </c>
      <c r="H172" s="2"/>
    </row>
    <row r="173" spans="1:8" ht="30" hidden="1" outlineLevel="5">
      <c r="A173" s="8" t="s">
        <v>18</v>
      </c>
      <c r="B173" s="9" t="s">
        <v>148</v>
      </c>
      <c r="C173" s="9" t="s">
        <v>19</v>
      </c>
      <c r="D173" s="18">
        <v>0</v>
      </c>
      <c r="E173" s="17">
        <f t="shared" si="8"/>
        <v>0</v>
      </c>
      <c r="F173" s="18">
        <v>0</v>
      </c>
      <c r="G173" s="18">
        <v>0</v>
      </c>
      <c r="H173" s="2"/>
    </row>
    <row r="174" spans="1:8" ht="45" hidden="1" outlineLevel="3">
      <c r="A174" s="8" t="s">
        <v>149</v>
      </c>
      <c r="B174" s="9" t="s">
        <v>150</v>
      </c>
      <c r="C174" s="9"/>
      <c r="D174" s="18">
        <f>D175</f>
        <v>0</v>
      </c>
      <c r="E174" s="17">
        <f t="shared" si="8"/>
        <v>0</v>
      </c>
      <c r="F174" s="18">
        <f>F175</f>
        <v>0</v>
      </c>
      <c r="G174" s="18">
        <f>G175</f>
        <v>0</v>
      </c>
      <c r="H174" s="2"/>
    </row>
    <row r="175" spans="1:8" ht="30" hidden="1" outlineLevel="4">
      <c r="A175" s="8" t="s">
        <v>16</v>
      </c>
      <c r="B175" s="9" t="s">
        <v>150</v>
      </c>
      <c r="C175" s="9" t="s">
        <v>17</v>
      </c>
      <c r="D175" s="18">
        <f>D176</f>
        <v>0</v>
      </c>
      <c r="E175" s="17">
        <f t="shared" si="8"/>
        <v>0</v>
      </c>
      <c r="F175" s="18">
        <f>F176</f>
        <v>0</v>
      </c>
      <c r="G175" s="18">
        <f>G176</f>
        <v>0</v>
      </c>
      <c r="H175" s="2"/>
    </row>
    <row r="176" spans="1:8" ht="30" hidden="1" outlineLevel="5">
      <c r="A176" s="8" t="s">
        <v>18</v>
      </c>
      <c r="B176" s="9" t="s">
        <v>150</v>
      </c>
      <c r="C176" s="9" t="s">
        <v>19</v>
      </c>
      <c r="D176" s="18">
        <v>0</v>
      </c>
      <c r="E176" s="17">
        <f t="shared" si="8"/>
        <v>0</v>
      </c>
      <c r="F176" s="18">
        <v>0</v>
      </c>
      <c r="G176" s="18">
        <v>0</v>
      </c>
      <c r="H176" s="2"/>
    </row>
    <row r="177" spans="1:8" ht="30" outlineLevel="3" collapsed="1">
      <c r="A177" s="8" t="s">
        <v>151</v>
      </c>
      <c r="B177" s="9" t="s">
        <v>152</v>
      </c>
      <c r="C177" s="9"/>
      <c r="D177" s="18">
        <f>D178</f>
        <v>29075</v>
      </c>
      <c r="E177" s="17">
        <f t="shared" si="8"/>
        <v>-18820.04</v>
      </c>
      <c r="F177" s="18">
        <f>F178</f>
        <v>29075</v>
      </c>
      <c r="G177" s="18">
        <f>G178</f>
        <v>10254.959999999999</v>
      </c>
      <c r="H177" s="2"/>
    </row>
    <row r="178" spans="1:8" ht="33" customHeight="1" outlineLevel="4">
      <c r="A178" s="8" t="s">
        <v>16</v>
      </c>
      <c r="B178" s="9" t="s">
        <v>152</v>
      </c>
      <c r="C178" s="9" t="s">
        <v>17</v>
      </c>
      <c r="D178" s="18">
        <f>D179</f>
        <v>29075</v>
      </c>
      <c r="E178" s="17">
        <f t="shared" si="8"/>
        <v>-18820.04</v>
      </c>
      <c r="F178" s="18">
        <f>F179</f>
        <v>29075</v>
      </c>
      <c r="G178" s="18">
        <f>G179</f>
        <v>10254.959999999999</v>
      </c>
      <c r="H178" s="2"/>
    </row>
    <row r="179" spans="1:8" ht="30" outlineLevel="5">
      <c r="A179" s="8" t="s">
        <v>18</v>
      </c>
      <c r="B179" s="9" t="s">
        <v>152</v>
      </c>
      <c r="C179" s="9" t="s">
        <v>19</v>
      </c>
      <c r="D179" s="18">
        <v>29075</v>
      </c>
      <c r="E179" s="17">
        <f t="shared" si="8"/>
        <v>-18820.04</v>
      </c>
      <c r="F179" s="18">
        <v>29075</v>
      </c>
      <c r="G179" s="18">
        <v>10254.959999999999</v>
      </c>
      <c r="H179" s="2"/>
    </row>
    <row r="180" spans="1:8" ht="30" outlineLevel="3">
      <c r="A180" s="8" t="s">
        <v>153</v>
      </c>
      <c r="B180" s="9" t="s">
        <v>154</v>
      </c>
      <c r="C180" s="9"/>
      <c r="D180" s="18">
        <f>D181+D183</f>
        <v>748925</v>
      </c>
      <c r="E180" s="17">
        <f t="shared" si="8"/>
        <v>-27845</v>
      </c>
      <c r="F180" s="18">
        <f>F181+F183</f>
        <v>748925</v>
      </c>
      <c r="G180" s="18">
        <f>G181+G183</f>
        <v>721080</v>
      </c>
      <c r="H180" s="2"/>
    </row>
    <row r="181" spans="1:8" ht="45" outlineLevel="4">
      <c r="A181" s="8" t="s">
        <v>30</v>
      </c>
      <c r="B181" s="9" t="s">
        <v>154</v>
      </c>
      <c r="C181" s="9" t="s">
        <v>31</v>
      </c>
      <c r="D181" s="18">
        <f>D182</f>
        <v>746000</v>
      </c>
      <c r="E181" s="17">
        <f t="shared" si="8"/>
        <v>-26000</v>
      </c>
      <c r="F181" s="18">
        <f>F182</f>
        <v>746000</v>
      </c>
      <c r="G181" s="18">
        <f>G182</f>
        <v>720000</v>
      </c>
      <c r="H181" s="2"/>
    </row>
    <row r="182" spans="1:8" outlineLevel="5">
      <c r="A182" s="8" t="s">
        <v>32</v>
      </c>
      <c r="B182" s="9" t="s">
        <v>154</v>
      </c>
      <c r="C182" s="9" t="s">
        <v>33</v>
      </c>
      <c r="D182" s="18">
        <v>746000</v>
      </c>
      <c r="E182" s="17">
        <f t="shared" si="8"/>
        <v>-26000</v>
      </c>
      <c r="F182" s="18">
        <v>746000</v>
      </c>
      <c r="G182" s="18">
        <v>720000</v>
      </c>
      <c r="H182" s="2"/>
    </row>
    <row r="183" spans="1:8" ht="28.5" customHeight="1" outlineLevel="5">
      <c r="A183" s="8" t="s">
        <v>16</v>
      </c>
      <c r="B183" s="9" t="s">
        <v>154</v>
      </c>
      <c r="C183" s="9" t="s">
        <v>17</v>
      </c>
      <c r="D183" s="18">
        <f>D184</f>
        <v>2925</v>
      </c>
      <c r="E183" s="17">
        <f t="shared" si="8"/>
        <v>-1845</v>
      </c>
      <c r="F183" s="18">
        <f>F184</f>
        <v>2925</v>
      </c>
      <c r="G183" s="18">
        <f>G184</f>
        <v>1080</v>
      </c>
      <c r="H183" s="2"/>
    </row>
    <row r="184" spans="1:8" ht="30" outlineLevel="5">
      <c r="A184" s="8" t="s">
        <v>18</v>
      </c>
      <c r="B184" s="9" t="s">
        <v>154</v>
      </c>
      <c r="C184" s="9" t="s">
        <v>19</v>
      </c>
      <c r="D184" s="18">
        <v>2925</v>
      </c>
      <c r="E184" s="17">
        <f t="shared" si="8"/>
        <v>-1845</v>
      </c>
      <c r="F184" s="18">
        <v>2925</v>
      </c>
      <c r="G184" s="18">
        <v>1080</v>
      </c>
      <c r="H184" s="2"/>
    </row>
    <row r="185" spans="1:8" ht="46.5" customHeight="1">
      <c r="A185" s="14" t="s">
        <v>155</v>
      </c>
      <c r="B185" s="15" t="s">
        <v>156</v>
      </c>
      <c r="C185" s="15"/>
      <c r="D185" s="16">
        <f>D186+D203</f>
        <v>5540280.9399999995</v>
      </c>
      <c r="E185" s="17">
        <f t="shared" si="8"/>
        <v>-135452.88999999966</v>
      </c>
      <c r="F185" s="16">
        <f>F186+F203</f>
        <v>5540280.9399999995</v>
      </c>
      <c r="G185" s="16">
        <f>G186+G203</f>
        <v>5404828.0499999998</v>
      </c>
      <c r="H185" s="2"/>
    </row>
    <row r="186" spans="1:8" ht="30" outlineLevel="1">
      <c r="A186" s="8" t="s">
        <v>157</v>
      </c>
      <c r="B186" s="9" t="s">
        <v>158</v>
      </c>
      <c r="C186" s="9"/>
      <c r="D186" s="18">
        <f>D187+D191+D195+D199</f>
        <v>395000</v>
      </c>
      <c r="E186" s="17">
        <f t="shared" si="8"/>
        <v>-84060</v>
      </c>
      <c r="F186" s="18">
        <f>F187+F191+F195+F199</f>
        <v>395000</v>
      </c>
      <c r="G186" s="18">
        <f>G187+G191+G195+G199</f>
        <v>310940</v>
      </c>
      <c r="H186" s="2"/>
    </row>
    <row r="187" spans="1:8" ht="30" outlineLevel="2">
      <c r="A187" s="8" t="s">
        <v>159</v>
      </c>
      <c r="B187" s="9" t="s">
        <v>160</v>
      </c>
      <c r="C187" s="9"/>
      <c r="D187" s="18">
        <f>D188</f>
        <v>240000</v>
      </c>
      <c r="E187" s="17">
        <f t="shared" si="8"/>
        <v>65774</v>
      </c>
      <c r="F187" s="18">
        <f t="shared" ref="F187:G189" si="12">F188</f>
        <v>315000</v>
      </c>
      <c r="G187" s="18">
        <f t="shared" si="12"/>
        <v>305774</v>
      </c>
      <c r="H187" s="2"/>
    </row>
    <row r="188" spans="1:8" outlineLevel="3">
      <c r="A188" s="8" t="s">
        <v>161</v>
      </c>
      <c r="B188" s="9" t="s">
        <v>162</v>
      </c>
      <c r="C188" s="9"/>
      <c r="D188" s="18">
        <f>D189</f>
        <v>240000</v>
      </c>
      <c r="E188" s="17">
        <f t="shared" si="8"/>
        <v>65774</v>
      </c>
      <c r="F188" s="18">
        <f t="shared" si="12"/>
        <v>315000</v>
      </c>
      <c r="G188" s="18">
        <f t="shared" si="12"/>
        <v>305774</v>
      </c>
      <c r="H188" s="2"/>
    </row>
    <row r="189" spans="1:8" ht="33" customHeight="1" outlineLevel="4">
      <c r="A189" s="8" t="s">
        <v>16</v>
      </c>
      <c r="B189" s="9" t="s">
        <v>162</v>
      </c>
      <c r="C189" s="9" t="s">
        <v>17</v>
      </c>
      <c r="D189" s="18">
        <f>D190</f>
        <v>240000</v>
      </c>
      <c r="E189" s="17">
        <f t="shared" si="8"/>
        <v>65774</v>
      </c>
      <c r="F189" s="18">
        <f t="shared" si="12"/>
        <v>315000</v>
      </c>
      <c r="G189" s="18">
        <f t="shared" si="12"/>
        <v>305774</v>
      </c>
      <c r="H189" s="2"/>
    </row>
    <row r="190" spans="1:8" ht="30" outlineLevel="5">
      <c r="A190" s="8" t="s">
        <v>18</v>
      </c>
      <c r="B190" s="9" t="s">
        <v>162</v>
      </c>
      <c r="C190" s="9" t="s">
        <v>19</v>
      </c>
      <c r="D190" s="18">
        <v>240000</v>
      </c>
      <c r="E190" s="17">
        <f t="shared" si="8"/>
        <v>65774</v>
      </c>
      <c r="F190" s="18">
        <v>315000</v>
      </c>
      <c r="G190" s="18">
        <v>305774</v>
      </c>
      <c r="H190" s="2"/>
    </row>
    <row r="191" spans="1:8" hidden="1" outlineLevel="2">
      <c r="A191" s="8" t="s">
        <v>163</v>
      </c>
      <c r="B191" s="9" t="s">
        <v>164</v>
      </c>
      <c r="C191" s="9"/>
      <c r="D191" s="18">
        <f>D192</f>
        <v>25000</v>
      </c>
      <c r="E191" s="17">
        <f t="shared" si="8"/>
        <v>-25000</v>
      </c>
      <c r="F191" s="18">
        <f t="shared" ref="F191:G193" si="13">F192</f>
        <v>0</v>
      </c>
      <c r="G191" s="18">
        <f t="shared" si="13"/>
        <v>0</v>
      </c>
      <c r="H191" s="2"/>
    </row>
    <row r="192" spans="1:8" hidden="1" outlineLevel="3">
      <c r="A192" s="8" t="s">
        <v>165</v>
      </c>
      <c r="B192" s="9" t="s">
        <v>166</v>
      </c>
      <c r="C192" s="9"/>
      <c r="D192" s="18">
        <f>D193</f>
        <v>25000</v>
      </c>
      <c r="E192" s="17">
        <f t="shared" si="8"/>
        <v>-25000</v>
      </c>
      <c r="F192" s="18">
        <f t="shared" si="13"/>
        <v>0</v>
      </c>
      <c r="G192" s="18">
        <f t="shared" si="13"/>
        <v>0</v>
      </c>
      <c r="H192" s="2"/>
    </row>
    <row r="193" spans="1:8" ht="30.75" hidden="1" customHeight="1" outlineLevel="4">
      <c r="A193" s="8" t="s">
        <v>16</v>
      </c>
      <c r="B193" s="9" t="s">
        <v>166</v>
      </c>
      <c r="C193" s="9" t="s">
        <v>17</v>
      </c>
      <c r="D193" s="18">
        <f>D194</f>
        <v>25000</v>
      </c>
      <c r="E193" s="17">
        <f t="shared" si="8"/>
        <v>-25000</v>
      </c>
      <c r="F193" s="18">
        <f t="shared" si="13"/>
        <v>0</v>
      </c>
      <c r="G193" s="18">
        <f t="shared" si="13"/>
        <v>0</v>
      </c>
      <c r="H193" s="2"/>
    </row>
    <row r="194" spans="1:8" ht="30" hidden="1" outlineLevel="5">
      <c r="A194" s="8" t="s">
        <v>18</v>
      </c>
      <c r="B194" s="9" t="s">
        <v>166</v>
      </c>
      <c r="C194" s="9" t="s">
        <v>19</v>
      </c>
      <c r="D194" s="18">
        <v>25000</v>
      </c>
      <c r="E194" s="17">
        <f t="shared" si="8"/>
        <v>-25000</v>
      </c>
      <c r="F194" s="18">
        <v>0</v>
      </c>
      <c r="G194" s="18">
        <v>0</v>
      </c>
      <c r="H194" s="2"/>
    </row>
    <row r="195" spans="1:8" hidden="1" outlineLevel="2">
      <c r="A195" s="8" t="s">
        <v>167</v>
      </c>
      <c r="B195" s="9" t="s">
        <v>168</v>
      </c>
      <c r="C195" s="9"/>
      <c r="D195" s="18">
        <f>D196</f>
        <v>30000</v>
      </c>
      <c r="E195" s="17">
        <f t="shared" si="8"/>
        <v>-30000</v>
      </c>
      <c r="F195" s="18">
        <f t="shared" ref="F195:G197" si="14">F196</f>
        <v>0</v>
      </c>
      <c r="G195" s="18">
        <f t="shared" si="14"/>
        <v>0</v>
      </c>
      <c r="H195" s="2"/>
    </row>
    <row r="196" spans="1:8" hidden="1" outlineLevel="3">
      <c r="A196" s="8" t="s">
        <v>169</v>
      </c>
      <c r="B196" s="9" t="s">
        <v>170</v>
      </c>
      <c r="C196" s="9"/>
      <c r="D196" s="18">
        <f>D197</f>
        <v>30000</v>
      </c>
      <c r="E196" s="17">
        <f t="shared" si="8"/>
        <v>-30000</v>
      </c>
      <c r="F196" s="18">
        <f t="shared" si="14"/>
        <v>0</v>
      </c>
      <c r="G196" s="18">
        <f t="shared" si="14"/>
        <v>0</v>
      </c>
      <c r="H196" s="2"/>
    </row>
    <row r="197" spans="1:8" ht="29.25" hidden="1" customHeight="1" outlineLevel="4">
      <c r="A197" s="8" t="s">
        <v>16</v>
      </c>
      <c r="B197" s="9" t="s">
        <v>170</v>
      </c>
      <c r="C197" s="9" t="s">
        <v>17</v>
      </c>
      <c r="D197" s="18">
        <f>D198</f>
        <v>30000</v>
      </c>
      <c r="E197" s="17">
        <f t="shared" si="8"/>
        <v>-30000</v>
      </c>
      <c r="F197" s="18">
        <f t="shared" si="14"/>
        <v>0</v>
      </c>
      <c r="G197" s="18">
        <f t="shared" si="14"/>
        <v>0</v>
      </c>
      <c r="H197" s="2"/>
    </row>
    <row r="198" spans="1:8" ht="30" hidden="1" outlineLevel="5">
      <c r="A198" s="8" t="s">
        <v>18</v>
      </c>
      <c r="B198" s="9" t="s">
        <v>170</v>
      </c>
      <c r="C198" s="9" t="s">
        <v>19</v>
      </c>
      <c r="D198" s="18">
        <v>30000</v>
      </c>
      <c r="E198" s="17">
        <f t="shared" si="8"/>
        <v>-30000</v>
      </c>
      <c r="F198" s="18">
        <v>0</v>
      </c>
      <c r="G198" s="18">
        <v>0</v>
      </c>
      <c r="H198" s="2"/>
    </row>
    <row r="199" spans="1:8" outlineLevel="2" collapsed="1">
      <c r="A199" s="8" t="s">
        <v>865</v>
      </c>
      <c r="B199" s="9" t="s">
        <v>171</v>
      </c>
      <c r="C199" s="9"/>
      <c r="D199" s="18">
        <f>D200</f>
        <v>100000</v>
      </c>
      <c r="E199" s="17">
        <f t="shared" si="8"/>
        <v>-94834</v>
      </c>
      <c r="F199" s="18">
        <f t="shared" ref="F199:G201" si="15">F200</f>
        <v>80000</v>
      </c>
      <c r="G199" s="18">
        <f t="shared" si="15"/>
        <v>5166</v>
      </c>
      <c r="H199" s="2"/>
    </row>
    <row r="200" spans="1:8" outlineLevel="3">
      <c r="A200" s="8" t="s">
        <v>866</v>
      </c>
      <c r="B200" s="9" t="s">
        <v>172</v>
      </c>
      <c r="C200" s="9"/>
      <c r="D200" s="18">
        <f>D201</f>
        <v>100000</v>
      </c>
      <c r="E200" s="17">
        <f t="shared" si="8"/>
        <v>-94834</v>
      </c>
      <c r="F200" s="18">
        <f t="shared" si="15"/>
        <v>80000</v>
      </c>
      <c r="G200" s="18">
        <f t="shared" si="15"/>
        <v>5166</v>
      </c>
      <c r="H200" s="2"/>
    </row>
    <row r="201" spans="1:8" ht="30.75" customHeight="1" outlineLevel="4">
      <c r="A201" s="8" t="s">
        <v>16</v>
      </c>
      <c r="B201" s="9" t="s">
        <v>172</v>
      </c>
      <c r="C201" s="9" t="s">
        <v>17</v>
      </c>
      <c r="D201" s="18">
        <f>D202</f>
        <v>100000</v>
      </c>
      <c r="E201" s="17">
        <f t="shared" si="8"/>
        <v>-94834</v>
      </c>
      <c r="F201" s="18">
        <f t="shared" si="15"/>
        <v>80000</v>
      </c>
      <c r="G201" s="18">
        <f t="shared" si="15"/>
        <v>5166</v>
      </c>
      <c r="H201" s="2"/>
    </row>
    <row r="202" spans="1:8" ht="30" outlineLevel="5">
      <c r="A202" s="8" t="s">
        <v>18</v>
      </c>
      <c r="B202" s="9" t="s">
        <v>172</v>
      </c>
      <c r="C202" s="9" t="s">
        <v>19</v>
      </c>
      <c r="D202" s="18">
        <v>100000</v>
      </c>
      <c r="E202" s="17">
        <f t="shared" si="8"/>
        <v>-94834</v>
      </c>
      <c r="F202" s="18">
        <v>80000</v>
      </c>
      <c r="G202" s="18">
        <v>5166</v>
      </c>
      <c r="H202" s="2"/>
    </row>
    <row r="203" spans="1:8" ht="30" outlineLevel="1">
      <c r="A203" s="8" t="s">
        <v>173</v>
      </c>
      <c r="B203" s="9" t="s">
        <v>174</v>
      </c>
      <c r="C203" s="9"/>
      <c r="D203" s="18">
        <f>D204</f>
        <v>5145280.9399999995</v>
      </c>
      <c r="E203" s="17">
        <f t="shared" si="8"/>
        <v>-51392.889999999665</v>
      </c>
      <c r="F203" s="18">
        <f>F204</f>
        <v>5145280.9399999995</v>
      </c>
      <c r="G203" s="18">
        <f>G204</f>
        <v>5093888.05</v>
      </c>
      <c r="H203" s="2"/>
    </row>
    <row r="204" spans="1:8" outlineLevel="2">
      <c r="A204" s="8" t="s">
        <v>175</v>
      </c>
      <c r="B204" s="9" t="s">
        <v>176</v>
      </c>
      <c r="C204" s="9"/>
      <c r="D204" s="18">
        <f>D205</f>
        <v>5145280.9399999995</v>
      </c>
      <c r="E204" s="17">
        <f t="shared" si="8"/>
        <v>-51392.889999999665</v>
      </c>
      <c r="F204" s="18">
        <f>F205</f>
        <v>5145280.9399999995</v>
      </c>
      <c r="G204" s="18">
        <f>G205</f>
        <v>5093888.05</v>
      </c>
      <c r="H204" s="2"/>
    </row>
    <row r="205" spans="1:8" ht="26.25" customHeight="1" outlineLevel="3">
      <c r="A205" s="8" t="s">
        <v>855</v>
      </c>
      <c r="B205" s="9" t="s">
        <v>177</v>
      </c>
      <c r="C205" s="9"/>
      <c r="D205" s="18">
        <f>D206+D208</f>
        <v>5145280.9399999995</v>
      </c>
      <c r="E205" s="17">
        <f t="shared" si="8"/>
        <v>-51392.889999999665</v>
      </c>
      <c r="F205" s="18">
        <f>F206+F208</f>
        <v>5145280.9399999995</v>
      </c>
      <c r="G205" s="18">
        <f>G206+G208</f>
        <v>5093888.05</v>
      </c>
      <c r="H205" s="2"/>
    </row>
    <row r="206" spans="1:8" ht="51.75" customHeight="1" outlineLevel="4">
      <c r="A206" s="8" t="s">
        <v>30</v>
      </c>
      <c r="B206" s="9" t="s">
        <v>177</v>
      </c>
      <c r="C206" s="9" t="s">
        <v>31</v>
      </c>
      <c r="D206" s="18">
        <f>D207</f>
        <v>3673622.94</v>
      </c>
      <c r="E206" s="17">
        <f t="shared" si="8"/>
        <v>-39124.39000000013</v>
      </c>
      <c r="F206" s="18">
        <f>F207</f>
        <v>3648706.94</v>
      </c>
      <c r="G206" s="18">
        <f>G207</f>
        <v>3634498.55</v>
      </c>
      <c r="H206" s="2"/>
    </row>
    <row r="207" spans="1:8" outlineLevel="5">
      <c r="A207" s="8" t="s">
        <v>139</v>
      </c>
      <c r="B207" s="9" t="s">
        <v>177</v>
      </c>
      <c r="C207" s="9" t="s">
        <v>140</v>
      </c>
      <c r="D207" s="18">
        <v>3673622.94</v>
      </c>
      <c r="E207" s="17">
        <f t="shared" si="8"/>
        <v>-39124.39000000013</v>
      </c>
      <c r="F207" s="18">
        <v>3648706.94</v>
      </c>
      <c r="G207" s="18">
        <v>3634498.55</v>
      </c>
      <c r="H207" s="2"/>
    </row>
    <row r="208" spans="1:8" ht="29.25" customHeight="1" outlineLevel="4">
      <c r="A208" s="8" t="s">
        <v>16</v>
      </c>
      <c r="B208" s="9" t="s">
        <v>177</v>
      </c>
      <c r="C208" s="9" t="s">
        <v>17</v>
      </c>
      <c r="D208" s="18">
        <f>D209</f>
        <v>1471658</v>
      </c>
      <c r="E208" s="17">
        <f t="shared" si="8"/>
        <v>-12268.5</v>
      </c>
      <c r="F208" s="18">
        <f>F209</f>
        <v>1496574</v>
      </c>
      <c r="G208" s="18">
        <f>G209</f>
        <v>1459389.5</v>
      </c>
      <c r="H208" s="2"/>
    </row>
    <row r="209" spans="1:8" ht="30" outlineLevel="5">
      <c r="A209" s="8" t="s">
        <v>18</v>
      </c>
      <c r="B209" s="9" t="s">
        <v>177</v>
      </c>
      <c r="C209" s="9" t="s">
        <v>19</v>
      </c>
      <c r="D209" s="18">
        <v>1471658</v>
      </c>
      <c r="E209" s="17">
        <f t="shared" si="8"/>
        <v>-12268.5</v>
      </c>
      <c r="F209" s="18">
        <v>1496574</v>
      </c>
      <c r="G209" s="18">
        <v>1459389.5</v>
      </c>
      <c r="H209" s="2"/>
    </row>
    <row r="210" spans="1:8">
      <c r="A210" s="14" t="s">
        <v>178</v>
      </c>
      <c r="B210" s="15" t="s">
        <v>179</v>
      </c>
      <c r="C210" s="15"/>
      <c r="D210" s="16">
        <f>D211+D227+D231+D333+D349+D356+D360+D371+D378+D382+D392+D402</f>
        <v>109730451.98</v>
      </c>
      <c r="E210" s="17">
        <f t="shared" si="8"/>
        <v>-4200442.7600000054</v>
      </c>
      <c r="F210" s="16">
        <f>F211+F227+F231+F333+F349+F356+F360+F371+F378+F382+F392+F402</f>
        <v>109342851.98</v>
      </c>
      <c r="G210" s="16">
        <f>G211+G227+G231+G333+G349+G356+G360+G371+G378+G382+G392+G402</f>
        <v>105530009.22</v>
      </c>
      <c r="H210" s="2"/>
    </row>
    <row r="211" spans="1:8" outlineLevel="2">
      <c r="A211" s="8" t="s">
        <v>180</v>
      </c>
      <c r="B211" s="9" t="s">
        <v>181</v>
      </c>
      <c r="C211" s="9"/>
      <c r="D211" s="18">
        <f>D212+D219+D224</f>
        <v>37080544.850000001</v>
      </c>
      <c r="E211" s="17">
        <f t="shared" si="8"/>
        <v>-1804188.6300000027</v>
      </c>
      <c r="F211" s="18">
        <f>F212+F219+F224</f>
        <v>37046625.850000001</v>
      </c>
      <c r="G211" s="18">
        <f>G212+G219+G224</f>
        <v>35276356.219999999</v>
      </c>
      <c r="H211" s="2"/>
    </row>
    <row r="212" spans="1:8" outlineLevel="3">
      <c r="A212" s="8" t="s">
        <v>182</v>
      </c>
      <c r="B212" s="9" t="s">
        <v>183</v>
      </c>
      <c r="C212" s="9"/>
      <c r="D212" s="18">
        <f>D213+D215+D217</f>
        <v>35764627.960000001</v>
      </c>
      <c r="E212" s="17">
        <f t="shared" ref="E212:E284" si="16">G212-D212</f>
        <v>-1118343.5800000057</v>
      </c>
      <c r="F212" s="18">
        <f>F213+F215+F217</f>
        <v>35730708.960000001</v>
      </c>
      <c r="G212" s="18">
        <f>G213+G215+G217</f>
        <v>34646284.379999995</v>
      </c>
      <c r="H212" s="2"/>
    </row>
    <row r="213" spans="1:8" ht="50.25" customHeight="1" outlineLevel="4">
      <c r="A213" s="8" t="s">
        <v>30</v>
      </c>
      <c r="B213" s="9" t="s">
        <v>183</v>
      </c>
      <c r="C213" s="9" t="s">
        <v>31</v>
      </c>
      <c r="D213" s="18">
        <f>D214</f>
        <v>33888258</v>
      </c>
      <c r="E213" s="17">
        <f t="shared" si="16"/>
        <v>-1117827.9200000018</v>
      </c>
      <c r="F213" s="18">
        <f>F214</f>
        <v>33832640</v>
      </c>
      <c r="G213" s="18">
        <f>G214</f>
        <v>32770430.079999998</v>
      </c>
      <c r="H213" s="2"/>
    </row>
    <row r="214" spans="1:8" outlineLevel="5">
      <c r="A214" s="8" t="s">
        <v>139</v>
      </c>
      <c r="B214" s="9" t="s">
        <v>183</v>
      </c>
      <c r="C214" s="9" t="s">
        <v>140</v>
      </c>
      <c r="D214" s="18">
        <v>33888258</v>
      </c>
      <c r="E214" s="17">
        <f t="shared" si="16"/>
        <v>-1117827.9200000018</v>
      </c>
      <c r="F214" s="18">
        <v>33832640</v>
      </c>
      <c r="G214" s="18">
        <v>32770430.079999998</v>
      </c>
      <c r="H214" s="2"/>
    </row>
    <row r="215" spans="1:8" ht="29.25" customHeight="1" outlineLevel="4">
      <c r="A215" s="8" t="s">
        <v>16</v>
      </c>
      <c r="B215" s="9" t="s">
        <v>183</v>
      </c>
      <c r="C215" s="9" t="s">
        <v>17</v>
      </c>
      <c r="D215" s="18">
        <f>D216</f>
        <v>1873267.09</v>
      </c>
      <c r="E215" s="17">
        <f t="shared" si="16"/>
        <v>-515.66000000014901</v>
      </c>
      <c r="F215" s="18">
        <f>F216</f>
        <v>1894966.09</v>
      </c>
      <c r="G215" s="18">
        <f>G216</f>
        <v>1872751.43</v>
      </c>
      <c r="H215" s="2"/>
    </row>
    <row r="216" spans="1:8" ht="30" outlineLevel="5">
      <c r="A216" s="8" t="s">
        <v>18</v>
      </c>
      <c r="B216" s="9" t="s">
        <v>183</v>
      </c>
      <c r="C216" s="9" t="s">
        <v>19</v>
      </c>
      <c r="D216" s="18">
        <v>1873267.09</v>
      </c>
      <c r="E216" s="17">
        <f t="shared" si="16"/>
        <v>-515.66000000014901</v>
      </c>
      <c r="F216" s="18">
        <v>1894966.09</v>
      </c>
      <c r="G216" s="18">
        <v>1872751.43</v>
      </c>
      <c r="H216" s="2"/>
    </row>
    <row r="217" spans="1:8" outlineLevel="4">
      <c r="A217" s="8" t="s">
        <v>46</v>
      </c>
      <c r="B217" s="9" t="s">
        <v>183</v>
      </c>
      <c r="C217" s="9" t="s">
        <v>47</v>
      </c>
      <c r="D217" s="18">
        <f>D218</f>
        <v>3102.87</v>
      </c>
      <c r="E217" s="17">
        <f t="shared" si="16"/>
        <v>0</v>
      </c>
      <c r="F217" s="18">
        <f>F218</f>
        <v>3102.87</v>
      </c>
      <c r="G217" s="18">
        <f>G218</f>
        <v>3102.87</v>
      </c>
      <c r="H217" s="2"/>
    </row>
    <row r="218" spans="1:8" outlineLevel="5">
      <c r="A218" s="8" t="s">
        <v>48</v>
      </c>
      <c r="B218" s="9" t="s">
        <v>183</v>
      </c>
      <c r="C218" s="9" t="s">
        <v>49</v>
      </c>
      <c r="D218" s="18">
        <v>3102.87</v>
      </c>
      <c r="E218" s="17">
        <f t="shared" si="16"/>
        <v>0</v>
      </c>
      <c r="F218" s="18">
        <v>3102.87</v>
      </c>
      <c r="G218" s="18">
        <v>3102.87</v>
      </c>
      <c r="H218" s="2"/>
    </row>
    <row r="219" spans="1:8" ht="34.5" customHeight="1" outlineLevel="3">
      <c r="A219" s="8" t="s">
        <v>184</v>
      </c>
      <c r="B219" s="9" t="s">
        <v>185</v>
      </c>
      <c r="C219" s="9"/>
      <c r="D219" s="18">
        <f>D220+D222</f>
        <v>989358</v>
      </c>
      <c r="E219" s="17">
        <f t="shared" si="16"/>
        <v>-685845.05</v>
      </c>
      <c r="F219" s="18">
        <f>F220+F222</f>
        <v>989358</v>
      </c>
      <c r="G219" s="18">
        <f>G220+G222</f>
        <v>303512.95</v>
      </c>
      <c r="H219" s="2"/>
    </row>
    <row r="220" spans="1:8" ht="49.5" customHeight="1" outlineLevel="4">
      <c r="A220" s="8" t="s">
        <v>30</v>
      </c>
      <c r="B220" s="9" t="s">
        <v>185</v>
      </c>
      <c r="C220" s="9" t="s">
        <v>31</v>
      </c>
      <c r="D220" s="18">
        <f>D221</f>
        <v>15000</v>
      </c>
      <c r="E220" s="17">
        <f t="shared" si="16"/>
        <v>-12600</v>
      </c>
      <c r="F220" s="18">
        <f>F221</f>
        <v>15000</v>
      </c>
      <c r="G220" s="18">
        <f>G221</f>
        <v>2400</v>
      </c>
      <c r="H220" s="2"/>
    </row>
    <row r="221" spans="1:8" outlineLevel="5">
      <c r="A221" s="8" t="s">
        <v>139</v>
      </c>
      <c r="B221" s="9" t="s">
        <v>185</v>
      </c>
      <c r="C221" s="9" t="s">
        <v>140</v>
      </c>
      <c r="D221" s="18">
        <v>15000</v>
      </c>
      <c r="E221" s="17">
        <f t="shared" si="16"/>
        <v>-12600</v>
      </c>
      <c r="F221" s="18">
        <v>15000</v>
      </c>
      <c r="G221" s="18">
        <v>2400</v>
      </c>
      <c r="H221" s="2"/>
    </row>
    <row r="222" spans="1:8" ht="33" customHeight="1" outlineLevel="4">
      <c r="A222" s="8" t="s">
        <v>16</v>
      </c>
      <c r="B222" s="9" t="s">
        <v>185</v>
      </c>
      <c r="C222" s="9" t="s">
        <v>17</v>
      </c>
      <c r="D222" s="18">
        <f>D223</f>
        <v>974358</v>
      </c>
      <c r="E222" s="17">
        <f t="shared" si="16"/>
        <v>-673245.05</v>
      </c>
      <c r="F222" s="18">
        <f>F223</f>
        <v>974358</v>
      </c>
      <c r="G222" s="18">
        <f>G223</f>
        <v>301112.95</v>
      </c>
      <c r="H222" s="2"/>
    </row>
    <row r="223" spans="1:8" ht="30" outlineLevel="5">
      <c r="A223" s="8" t="s">
        <v>18</v>
      </c>
      <c r="B223" s="9" t="s">
        <v>185</v>
      </c>
      <c r="C223" s="9" t="s">
        <v>19</v>
      </c>
      <c r="D223" s="18">
        <v>974358</v>
      </c>
      <c r="E223" s="17">
        <f t="shared" si="16"/>
        <v>-673245.05</v>
      </c>
      <c r="F223" s="18">
        <v>974358</v>
      </c>
      <c r="G223" s="18">
        <v>301112.95</v>
      </c>
      <c r="H223" s="2"/>
    </row>
    <row r="224" spans="1:8" ht="30" outlineLevel="3">
      <c r="A224" s="8" t="s">
        <v>186</v>
      </c>
      <c r="B224" s="9" t="s">
        <v>187</v>
      </c>
      <c r="C224" s="9"/>
      <c r="D224" s="18">
        <f>D225</f>
        <v>326558.89</v>
      </c>
      <c r="E224" s="17">
        <f t="shared" si="16"/>
        <v>0</v>
      </c>
      <c r="F224" s="18">
        <f>F225</f>
        <v>326558.89</v>
      </c>
      <c r="G224" s="18">
        <f>G225</f>
        <v>326558.89</v>
      </c>
      <c r="H224" s="2"/>
    </row>
    <row r="225" spans="1:8" ht="30.75" customHeight="1" outlineLevel="4">
      <c r="A225" s="8" t="s">
        <v>16</v>
      </c>
      <c r="B225" s="9" t="s">
        <v>187</v>
      </c>
      <c r="C225" s="9" t="s">
        <v>17</v>
      </c>
      <c r="D225" s="18">
        <f>D226</f>
        <v>326558.89</v>
      </c>
      <c r="E225" s="17">
        <f t="shared" si="16"/>
        <v>0</v>
      </c>
      <c r="F225" s="18">
        <f>F226</f>
        <v>326558.89</v>
      </c>
      <c r="G225" s="18">
        <f>G226</f>
        <v>326558.89</v>
      </c>
      <c r="H225" s="2"/>
    </row>
    <row r="226" spans="1:8" ht="30" outlineLevel="5">
      <c r="A226" s="8" t="s">
        <v>18</v>
      </c>
      <c r="B226" s="9" t="s">
        <v>187</v>
      </c>
      <c r="C226" s="9" t="s">
        <v>19</v>
      </c>
      <c r="D226" s="18">
        <v>326558.89</v>
      </c>
      <c r="E226" s="17">
        <f t="shared" si="16"/>
        <v>0</v>
      </c>
      <c r="F226" s="18">
        <v>326558.89</v>
      </c>
      <c r="G226" s="18">
        <v>326558.89</v>
      </c>
      <c r="H226" s="2"/>
    </row>
    <row r="227" spans="1:8" ht="30" outlineLevel="2">
      <c r="A227" s="8" t="s">
        <v>188</v>
      </c>
      <c r="B227" s="9" t="s">
        <v>189</v>
      </c>
      <c r="C227" s="9"/>
      <c r="D227" s="18">
        <f>D228</f>
        <v>40000</v>
      </c>
      <c r="E227" s="17">
        <f t="shared" si="16"/>
        <v>0</v>
      </c>
      <c r="F227" s="18">
        <f t="shared" ref="F227:G229" si="17">F228</f>
        <v>40000</v>
      </c>
      <c r="G227" s="18">
        <f t="shared" si="17"/>
        <v>40000</v>
      </c>
      <c r="H227" s="2"/>
    </row>
    <row r="228" spans="1:8" outlineLevel="3">
      <c r="A228" s="8" t="s">
        <v>190</v>
      </c>
      <c r="B228" s="9" t="s">
        <v>191</v>
      </c>
      <c r="C228" s="9"/>
      <c r="D228" s="18">
        <f>D229</f>
        <v>40000</v>
      </c>
      <c r="E228" s="17">
        <f t="shared" si="16"/>
        <v>0</v>
      </c>
      <c r="F228" s="18">
        <f t="shared" si="17"/>
        <v>40000</v>
      </c>
      <c r="G228" s="18">
        <f t="shared" si="17"/>
        <v>40000</v>
      </c>
      <c r="H228" s="2"/>
    </row>
    <row r="229" spans="1:8" ht="32.25" customHeight="1" outlineLevel="4">
      <c r="A229" s="8" t="s">
        <v>16</v>
      </c>
      <c r="B229" s="9" t="s">
        <v>191</v>
      </c>
      <c r="C229" s="9" t="s">
        <v>17</v>
      </c>
      <c r="D229" s="18">
        <f>D230</f>
        <v>40000</v>
      </c>
      <c r="E229" s="17">
        <f t="shared" si="16"/>
        <v>0</v>
      </c>
      <c r="F229" s="18">
        <f t="shared" si="17"/>
        <v>40000</v>
      </c>
      <c r="G229" s="18">
        <f t="shared" si="17"/>
        <v>40000</v>
      </c>
      <c r="H229" s="2"/>
    </row>
    <row r="230" spans="1:8" ht="30" outlineLevel="5">
      <c r="A230" s="8" t="s">
        <v>18</v>
      </c>
      <c r="B230" s="9" t="s">
        <v>191</v>
      </c>
      <c r="C230" s="9" t="s">
        <v>19</v>
      </c>
      <c r="D230" s="18">
        <v>40000</v>
      </c>
      <c r="E230" s="17">
        <f t="shared" si="16"/>
        <v>0</v>
      </c>
      <c r="F230" s="18">
        <v>40000</v>
      </c>
      <c r="G230" s="18">
        <v>40000</v>
      </c>
      <c r="H230" s="2"/>
    </row>
    <row r="231" spans="1:8" ht="30" outlineLevel="2">
      <c r="A231" s="8" t="s">
        <v>192</v>
      </c>
      <c r="B231" s="9" t="s">
        <v>193</v>
      </c>
      <c r="C231" s="9"/>
      <c r="D231" s="18">
        <f>D232+D239+D244+D251+D261+D266+D269+D272+D277+D280+D287+D294+D301+D308+D315+D318+D321+D324+D327+D258+D330</f>
        <v>42079651.659999996</v>
      </c>
      <c r="E231" s="17">
        <f t="shared" si="16"/>
        <v>-2259983.9399999976</v>
      </c>
      <c r="F231" s="18">
        <f>F232+F239+F244+F251+F261+F266+F269+F272+F277+F280+F287+F294+F301+F308+F315+F318+F321+F324+F327+F258+F330</f>
        <v>41623696.560000002</v>
      </c>
      <c r="G231" s="18">
        <f>G232+G239+G244+G251+G261+G266+G269+G272+G277+G280+G287+G294+G301+G308+G315+G318+G321+G324+G327+G258+G330</f>
        <v>39819667.719999999</v>
      </c>
      <c r="H231" s="2"/>
    </row>
    <row r="232" spans="1:8" outlineLevel="3">
      <c r="A232" s="8" t="s">
        <v>194</v>
      </c>
      <c r="B232" s="9" t="s">
        <v>195</v>
      </c>
      <c r="C232" s="9"/>
      <c r="D232" s="18">
        <f>D233+D235+D237</f>
        <v>15695685.370000001</v>
      </c>
      <c r="E232" s="17">
        <f t="shared" si="16"/>
        <v>-368243.75000000186</v>
      </c>
      <c r="F232" s="18">
        <f>F233+F235+F237</f>
        <v>15652822.1</v>
      </c>
      <c r="G232" s="18">
        <f>G233+G235+G237</f>
        <v>15327441.619999999</v>
      </c>
      <c r="H232" s="2"/>
    </row>
    <row r="233" spans="1:8" ht="55.5" customHeight="1" outlineLevel="4">
      <c r="A233" s="8" t="s">
        <v>30</v>
      </c>
      <c r="B233" s="9" t="s">
        <v>195</v>
      </c>
      <c r="C233" s="9" t="s">
        <v>31</v>
      </c>
      <c r="D233" s="18">
        <f>D234</f>
        <v>13288549</v>
      </c>
      <c r="E233" s="17">
        <f t="shared" si="16"/>
        <v>-146119.98000000045</v>
      </c>
      <c r="F233" s="18">
        <f>F234</f>
        <v>13286640</v>
      </c>
      <c r="G233" s="18">
        <f>G234</f>
        <v>13142429.02</v>
      </c>
      <c r="H233" s="2"/>
    </row>
    <row r="234" spans="1:8" outlineLevel="5">
      <c r="A234" s="8" t="s">
        <v>139</v>
      </c>
      <c r="B234" s="9" t="s">
        <v>195</v>
      </c>
      <c r="C234" s="9" t="s">
        <v>140</v>
      </c>
      <c r="D234" s="18">
        <v>13288549</v>
      </c>
      <c r="E234" s="17">
        <f t="shared" si="16"/>
        <v>-146119.98000000045</v>
      </c>
      <c r="F234" s="18">
        <v>13286640</v>
      </c>
      <c r="G234" s="18">
        <v>13142429.02</v>
      </c>
      <c r="H234" s="2"/>
    </row>
    <row r="235" spans="1:8" ht="31.5" customHeight="1" outlineLevel="4">
      <c r="A235" s="8" t="s">
        <v>16</v>
      </c>
      <c r="B235" s="9" t="s">
        <v>195</v>
      </c>
      <c r="C235" s="9" t="s">
        <v>17</v>
      </c>
      <c r="D235" s="18">
        <f>D236</f>
        <v>2398817.91</v>
      </c>
      <c r="E235" s="17">
        <f t="shared" si="16"/>
        <v>-219460.5</v>
      </c>
      <c r="F235" s="18">
        <f>F236</f>
        <v>2360526.91</v>
      </c>
      <c r="G235" s="18">
        <f>G236</f>
        <v>2179357.41</v>
      </c>
      <c r="H235" s="2"/>
    </row>
    <row r="236" spans="1:8" ht="30" outlineLevel="5">
      <c r="A236" s="8" t="s">
        <v>18</v>
      </c>
      <c r="B236" s="9" t="s">
        <v>195</v>
      </c>
      <c r="C236" s="9" t="s">
        <v>19</v>
      </c>
      <c r="D236" s="18">
        <v>2398817.91</v>
      </c>
      <c r="E236" s="17">
        <f t="shared" si="16"/>
        <v>-219460.5</v>
      </c>
      <c r="F236" s="18">
        <v>2360526.91</v>
      </c>
      <c r="G236" s="18">
        <v>2179357.41</v>
      </c>
      <c r="H236" s="2"/>
    </row>
    <row r="237" spans="1:8" outlineLevel="4">
      <c r="A237" s="8" t="s">
        <v>46</v>
      </c>
      <c r="B237" s="9" t="s">
        <v>195</v>
      </c>
      <c r="C237" s="9" t="s">
        <v>47</v>
      </c>
      <c r="D237" s="18">
        <f>D238</f>
        <v>8318.4599999999991</v>
      </c>
      <c r="E237" s="17">
        <f t="shared" si="16"/>
        <v>-2663.2699999999995</v>
      </c>
      <c r="F237" s="18">
        <f>F238</f>
        <v>5655.19</v>
      </c>
      <c r="G237" s="18">
        <f>G238</f>
        <v>5655.19</v>
      </c>
      <c r="H237" s="2"/>
    </row>
    <row r="238" spans="1:8" outlineLevel="5">
      <c r="A238" s="8" t="s">
        <v>48</v>
      </c>
      <c r="B238" s="9" t="s">
        <v>195</v>
      </c>
      <c r="C238" s="9" t="s">
        <v>49</v>
      </c>
      <c r="D238" s="18">
        <v>8318.4599999999991</v>
      </c>
      <c r="E238" s="17">
        <f t="shared" si="16"/>
        <v>-2663.2699999999995</v>
      </c>
      <c r="F238" s="18">
        <v>5655.19</v>
      </c>
      <c r="G238" s="18">
        <v>5655.19</v>
      </c>
      <c r="H238" s="2"/>
    </row>
    <row r="239" spans="1:8" ht="18.75" customHeight="1" outlineLevel="3">
      <c r="A239" s="8" t="s">
        <v>196</v>
      </c>
      <c r="B239" s="9" t="s">
        <v>197</v>
      </c>
      <c r="C239" s="9"/>
      <c r="D239" s="18">
        <f>D240+D242</f>
        <v>1745834</v>
      </c>
      <c r="E239" s="17">
        <f t="shared" si="16"/>
        <v>-390917.54000000004</v>
      </c>
      <c r="F239" s="18">
        <f>F240+F242</f>
        <v>1745834</v>
      </c>
      <c r="G239" s="18">
        <f>G240+G242</f>
        <v>1354916.46</v>
      </c>
      <c r="H239" s="2"/>
    </row>
    <row r="240" spans="1:8" ht="51" customHeight="1" outlineLevel="4">
      <c r="A240" s="8" t="s">
        <v>30</v>
      </c>
      <c r="B240" s="9" t="s">
        <v>197</v>
      </c>
      <c r="C240" s="9" t="s">
        <v>31</v>
      </c>
      <c r="D240" s="18">
        <f>D241</f>
        <v>86823.32</v>
      </c>
      <c r="E240" s="17">
        <f t="shared" si="16"/>
        <v>-14840.320000000007</v>
      </c>
      <c r="F240" s="18">
        <f>F241</f>
        <v>86823.32</v>
      </c>
      <c r="G240" s="18">
        <f>G241</f>
        <v>71983</v>
      </c>
      <c r="H240" s="2"/>
    </row>
    <row r="241" spans="1:8" outlineLevel="5">
      <c r="A241" s="8" t="s">
        <v>139</v>
      </c>
      <c r="B241" s="9" t="s">
        <v>197</v>
      </c>
      <c r="C241" s="9" t="s">
        <v>140</v>
      </c>
      <c r="D241" s="18">
        <v>86823.32</v>
      </c>
      <c r="E241" s="17">
        <f t="shared" si="16"/>
        <v>-14840.320000000007</v>
      </c>
      <c r="F241" s="18">
        <v>86823.32</v>
      </c>
      <c r="G241" s="18">
        <v>71983</v>
      </c>
      <c r="H241" s="2"/>
    </row>
    <row r="242" spans="1:8" ht="34.5" customHeight="1" outlineLevel="4">
      <c r="A242" s="8" t="s">
        <v>16</v>
      </c>
      <c r="B242" s="9" t="s">
        <v>197</v>
      </c>
      <c r="C242" s="9" t="s">
        <v>17</v>
      </c>
      <c r="D242" s="18">
        <f>D243</f>
        <v>1659010.68</v>
      </c>
      <c r="E242" s="17">
        <f t="shared" si="16"/>
        <v>-376077.22</v>
      </c>
      <c r="F242" s="18">
        <f>F243</f>
        <v>1659010.68</v>
      </c>
      <c r="G242" s="18">
        <f>G243</f>
        <v>1282933.46</v>
      </c>
      <c r="H242" s="2"/>
    </row>
    <row r="243" spans="1:8" ht="30" outlineLevel="5">
      <c r="A243" s="8" t="s">
        <v>18</v>
      </c>
      <c r="B243" s="9" t="s">
        <v>197</v>
      </c>
      <c r="C243" s="9" t="s">
        <v>19</v>
      </c>
      <c r="D243" s="18">
        <v>1659010.68</v>
      </c>
      <c r="E243" s="17">
        <f t="shared" si="16"/>
        <v>-376077.22</v>
      </c>
      <c r="F243" s="18">
        <v>1659010.68</v>
      </c>
      <c r="G243" s="18">
        <v>1282933.46</v>
      </c>
      <c r="H243" s="2"/>
    </row>
    <row r="244" spans="1:8" outlineLevel="3">
      <c r="A244" s="8" t="s">
        <v>198</v>
      </c>
      <c r="B244" s="9" t="s">
        <v>199</v>
      </c>
      <c r="C244" s="9"/>
      <c r="D244" s="18">
        <f>D245+D247+D249</f>
        <v>2769150</v>
      </c>
      <c r="E244" s="17">
        <f t="shared" si="16"/>
        <v>-200273.41000000015</v>
      </c>
      <c r="F244" s="18">
        <f>F245+F247+F249</f>
        <v>2765950.1</v>
      </c>
      <c r="G244" s="18">
        <f>G245+G247+G249</f>
        <v>2568876.59</v>
      </c>
      <c r="H244" s="2"/>
    </row>
    <row r="245" spans="1:8" ht="52.5" customHeight="1" outlineLevel="4">
      <c r="A245" s="8" t="s">
        <v>30</v>
      </c>
      <c r="B245" s="9" t="s">
        <v>199</v>
      </c>
      <c r="C245" s="9" t="s">
        <v>31</v>
      </c>
      <c r="D245" s="18">
        <f>D246</f>
        <v>2280452</v>
      </c>
      <c r="E245" s="17">
        <f t="shared" si="16"/>
        <v>-194778.64999999991</v>
      </c>
      <c r="F245" s="18">
        <f>F246</f>
        <v>2280452</v>
      </c>
      <c r="G245" s="18">
        <f>G246</f>
        <v>2085673.35</v>
      </c>
      <c r="H245" s="2"/>
    </row>
    <row r="246" spans="1:8" outlineLevel="5">
      <c r="A246" s="8" t="s">
        <v>139</v>
      </c>
      <c r="B246" s="9" t="s">
        <v>199</v>
      </c>
      <c r="C246" s="9" t="s">
        <v>140</v>
      </c>
      <c r="D246" s="18">
        <v>2280452</v>
      </c>
      <c r="E246" s="17">
        <f t="shared" si="16"/>
        <v>-194778.64999999991</v>
      </c>
      <c r="F246" s="18">
        <v>2280452</v>
      </c>
      <c r="G246" s="18">
        <v>2085673.35</v>
      </c>
      <c r="H246" s="2"/>
    </row>
    <row r="247" spans="1:8" ht="33.75" customHeight="1" outlineLevel="4">
      <c r="A247" s="8" t="s">
        <v>16</v>
      </c>
      <c r="B247" s="9" t="s">
        <v>199</v>
      </c>
      <c r="C247" s="9" t="s">
        <v>17</v>
      </c>
      <c r="D247" s="18">
        <f>D248</f>
        <v>467727</v>
      </c>
      <c r="E247" s="17">
        <f t="shared" si="16"/>
        <v>-5494.7600000000093</v>
      </c>
      <c r="F247" s="18">
        <f>F248</f>
        <v>464527.1</v>
      </c>
      <c r="G247" s="18">
        <f>G248</f>
        <v>462232.24</v>
      </c>
      <c r="H247" s="2"/>
    </row>
    <row r="248" spans="1:8" ht="30" outlineLevel="5">
      <c r="A248" s="8" t="s">
        <v>18</v>
      </c>
      <c r="B248" s="9" t="s">
        <v>199</v>
      </c>
      <c r="C248" s="9" t="s">
        <v>19</v>
      </c>
      <c r="D248" s="18">
        <v>467727</v>
      </c>
      <c r="E248" s="17">
        <f t="shared" si="16"/>
        <v>-5494.7600000000093</v>
      </c>
      <c r="F248" s="18">
        <v>464527.1</v>
      </c>
      <c r="G248" s="18">
        <v>462232.24</v>
      </c>
      <c r="H248" s="2"/>
    </row>
    <row r="249" spans="1:8" outlineLevel="5">
      <c r="A249" s="8" t="s">
        <v>46</v>
      </c>
      <c r="B249" s="9" t="s">
        <v>199</v>
      </c>
      <c r="C249" s="9" t="s">
        <v>47</v>
      </c>
      <c r="D249" s="18">
        <f>D250</f>
        <v>20971</v>
      </c>
      <c r="E249" s="17">
        <f t="shared" si="16"/>
        <v>0</v>
      </c>
      <c r="F249" s="18">
        <f>F250</f>
        <v>20971</v>
      </c>
      <c r="G249" s="18">
        <f>G250</f>
        <v>20971</v>
      </c>
      <c r="H249" s="2"/>
    </row>
    <row r="250" spans="1:8" outlineLevel="5">
      <c r="A250" s="8" t="s">
        <v>48</v>
      </c>
      <c r="B250" s="9" t="s">
        <v>199</v>
      </c>
      <c r="C250" s="9" t="s">
        <v>49</v>
      </c>
      <c r="D250" s="18">
        <v>20971</v>
      </c>
      <c r="E250" s="17">
        <f t="shared" si="16"/>
        <v>0</v>
      </c>
      <c r="F250" s="18">
        <v>20971</v>
      </c>
      <c r="G250" s="18">
        <v>20971</v>
      </c>
      <c r="H250" s="2"/>
    </row>
    <row r="251" spans="1:8" outlineLevel="3">
      <c r="A251" s="8" t="s">
        <v>200</v>
      </c>
      <c r="B251" s="9" t="s">
        <v>201</v>
      </c>
      <c r="C251" s="9"/>
      <c r="D251" s="18">
        <f>D252+D254+D256</f>
        <v>1841976.55</v>
      </c>
      <c r="E251" s="17">
        <f t="shared" si="16"/>
        <v>-27850.469999999972</v>
      </c>
      <c r="F251" s="18">
        <f>F252+F254+F256</f>
        <v>1850863.34</v>
      </c>
      <c r="G251" s="18">
        <f>G252+G254+G256</f>
        <v>1814126.08</v>
      </c>
      <c r="H251" s="2"/>
    </row>
    <row r="252" spans="1:8" ht="58.5" customHeight="1" outlineLevel="4">
      <c r="A252" s="8" t="s">
        <v>30</v>
      </c>
      <c r="B252" s="9" t="s">
        <v>201</v>
      </c>
      <c r="C252" s="9" t="s">
        <v>31</v>
      </c>
      <c r="D252" s="18">
        <f>D253</f>
        <v>1342136</v>
      </c>
      <c r="E252" s="17">
        <f t="shared" si="16"/>
        <v>-30750.820000000065</v>
      </c>
      <c r="F252" s="18">
        <f>F253</f>
        <v>1342136</v>
      </c>
      <c r="G252" s="18">
        <f>G253</f>
        <v>1311385.18</v>
      </c>
      <c r="H252" s="2"/>
    </row>
    <row r="253" spans="1:8" outlineLevel="5">
      <c r="A253" s="8" t="s">
        <v>139</v>
      </c>
      <c r="B253" s="9" t="s">
        <v>201</v>
      </c>
      <c r="C253" s="9" t="s">
        <v>140</v>
      </c>
      <c r="D253" s="18">
        <v>1342136</v>
      </c>
      <c r="E253" s="17">
        <f t="shared" si="16"/>
        <v>-30750.820000000065</v>
      </c>
      <c r="F253" s="18">
        <v>1342136</v>
      </c>
      <c r="G253" s="18">
        <v>1311385.18</v>
      </c>
      <c r="H253" s="2"/>
    </row>
    <row r="254" spans="1:8" ht="30.75" customHeight="1" outlineLevel="4">
      <c r="A254" s="8" t="s">
        <v>16</v>
      </c>
      <c r="B254" s="9" t="s">
        <v>201</v>
      </c>
      <c r="C254" s="9" t="s">
        <v>17</v>
      </c>
      <c r="D254" s="18">
        <f>D255</f>
        <v>498840.55</v>
      </c>
      <c r="E254" s="17">
        <f t="shared" si="16"/>
        <v>3900.3500000000349</v>
      </c>
      <c r="F254" s="18">
        <f>F255</f>
        <v>508727.34</v>
      </c>
      <c r="G254" s="18">
        <f>G255</f>
        <v>502740.9</v>
      </c>
      <c r="H254" s="2"/>
    </row>
    <row r="255" spans="1:8" ht="30" outlineLevel="5">
      <c r="A255" s="8" t="s">
        <v>18</v>
      </c>
      <c r="B255" s="9" t="s">
        <v>201</v>
      </c>
      <c r="C255" s="9" t="s">
        <v>19</v>
      </c>
      <c r="D255" s="18">
        <v>498840.55</v>
      </c>
      <c r="E255" s="17">
        <f t="shared" si="16"/>
        <v>3900.3500000000349</v>
      </c>
      <c r="F255" s="18">
        <v>508727.34</v>
      </c>
      <c r="G255" s="18">
        <v>502740.9</v>
      </c>
      <c r="H255" s="2"/>
    </row>
    <row r="256" spans="1:8" hidden="1" outlineLevel="4">
      <c r="A256" s="8" t="s">
        <v>46</v>
      </c>
      <c r="B256" s="9" t="s">
        <v>201</v>
      </c>
      <c r="C256" s="9" t="s">
        <v>47</v>
      </c>
      <c r="D256" s="18">
        <f>D257</f>
        <v>1000</v>
      </c>
      <c r="E256" s="17">
        <f t="shared" si="16"/>
        <v>-1000</v>
      </c>
      <c r="F256" s="18">
        <f>F257</f>
        <v>0</v>
      </c>
      <c r="G256" s="18">
        <f>G257</f>
        <v>0</v>
      </c>
      <c r="H256" s="2"/>
    </row>
    <row r="257" spans="1:8" hidden="1" outlineLevel="5">
      <c r="A257" s="8" t="s">
        <v>48</v>
      </c>
      <c r="B257" s="9" t="s">
        <v>201</v>
      </c>
      <c r="C257" s="9" t="s">
        <v>49</v>
      </c>
      <c r="D257" s="18">
        <v>1000</v>
      </c>
      <c r="E257" s="17">
        <f t="shared" si="16"/>
        <v>-1000</v>
      </c>
      <c r="F257" s="18">
        <v>0</v>
      </c>
      <c r="G257" s="18">
        <v>0</v>
      </c>
      <c r="H257" s="2"/>
    </row>
    <row r="258" spans="1:8" outlineLevel="5">
      <c r="A258" s="8" t="s">
        <v>811</v>
      </c>
      <c r="B258" s="9" t="s">
        <v>812</v>
      </c>
      <c r="C258" s="9"/>
      <c r="D258" s="18">
        <f>D259</f>
        <v>60000</v>
      </c>
      <c r="E258" s="17">
        <f t="shared" si="16"/>
        <v>-55000</v>
      </c>
      <c r="F258" s="18">
        <f>F259</f>
        <v>60000</v>
      </c>
      <c r="G258" s="18">
        <f>G259</f>
        <v>5000</v>
      </c>
      <c r="H258" s="2"/>
    </row>
    <row r="259" spans="1:8" ht="30.75" customHeight="1" outlineLevel="5">
      <c r="A259" s="8" t="s">
        <v>16</v>
      </c>
      <c r="B259" s="9" t="s">
        <v>812</v>
      </c>
      <c r="C259" s="9" t="s">
        <v>17</v>
      </c>
      <c r="D259" s="18">
        <f>D260</f>
        <v>60000</v>
      </c>
      <c r="E259" s="17">
        <f t="shared" si="16"/>
        <v>-55000</v>
      </c>
      <c r="F259" s="18">
        <f>F260</f>
        <v>60000</v>
      </c>
      <c r="G259" s="18">
        <f>G260</f>
        <v>5000</v>
      </c>
      <c r="H259" s="2"/>
    </row>
    <row r="260" spans="1:8" ht="30" outlineLevel="5">
      <c r="A260" s="8" t="s">
        <v>18</v>
      </c>
      <c r="B260" s="9" t="s">
        <v>812</v>
      </c>
      <c r="C260" s="9" t="s">
        <v>19</v>
      </c>
      <c r="D260" s="18">
        <v>60000</v>
      </c>
      <c r="E260" s="17">
        <f t="shared" si="16"/>
        <v>-55000</v>
      </c>
      <c r="F260" s="18">
        <v>60000</v>
      </c>
      <c r="G260" s="18">
        <v>5000</v>
      </c>
      <c r="H260" s="2"/>
    </row>
    <row r="261" spans="1:8" ht="32.25" customHeight="1" outlineLevel="3">
      <c r="A261" s="8" t="s">
        <v>202</v>
      </c>
      <c r="B261" s="9" t="s">
        <v>203</v>
      </c>
      <c r="C261" s="9"/>
      <c r="D261" s="18">
        <f>D262+D264</f>
        <v>168839.36000000002</v>
      </c>
      <c r="E261" s="17">
        <f t="shared" si="16"/>
        <v>-34410.19</v>
      </c>
      <c r="F261" s="18">
        <f>F262+F264</f>
        <v>161839.36000000002</v>
      </c>
      <c r="G261" s="18">
        <f>G262+G264</f>
        <v>134429.17000000001</v>
      </c>
      <c r="H261" s="2"/>
    </row>
    <row r="262" spans="1:8" ht="29.25" customHeight="1" outlineLevel="4">
      <c r="A262" s="8" t="s">
        <v>16</v>
      </c>
      <c r="B262" s="9" t="s">
        <v>203</v>
      </c>
      <c r="C262" s="9" t="s">
        <v>17</v>
      </c>
      <c r="D262" s="18">
        <f>D263</f>
        <v>168532.42</v>
      </c>
      <c r="E262" s="17">
        <f t="shared" si="16"/>
        <v>-34410.19</v>
      </c>
      <c r="F262" s="18">
        <f>F263</f>
        <v>161532.42000000001</v>
      </c>
      <c r="G262" s="18">
        <f>G263</f>
        <v>134122.23000000001</v>
      </c>
      <c r="H262" s="2"/>
    </row>
    <row r="263" spans="1:8" ht="30" outlineLevel="5">
      <c r="A263" s="8" t="s">
        <v>18</v>
      </c>
      <c r="B263" s="9" t="s">
        <v>203</v>
      </c>
      <c r="C263" s="9" t="s">
        <v>19</v>
      </c>
      <c r="D263" s="18">
        <v>168532.42</v>
      </c>
      <c r="E263" s="17">
        <f t="shared" si="16"/>
        <v>-34410.19</v>
      </c>
      <c r="F263" s="18">
        <v>161532.42000000001</v>
      </c>
      <c r="G263" s="18">
        <v>134122.23000000001</v>
      </c>
      <c r="H263" s="2"/>
    </row>
    <row r="264" spans="1:8" outlineLevel="5">
      <c r="A264" s="8" t="s">
        <v>46</v>
      </c>
      <c r="B264" s="9" t="s">
        <v>203</v>
      </c>
      <c r="C264" s="9" t="s">
        <v>47</v>
      </c>
      <c r="D264" s="18">
        <f>D265</f>
        <v>306.94</v>
      </c>
      <c r="E264" s="17">
        <f t="shared" si="16"/>
        <v>0</v>
      </c>
      <c r="F264" s="18">
        <f>F265</f>
        <v>306.94</v>
      </c>
      <c r="G264" s="18">
        <f>G265</f>
        <v>306.94</v>
      </c>
      <c r="H264" s="2"/>
    </row>
    <row r="265" spans="1:8" outlineLevel="5">
      <c r="A265" s="8" t="s">
        <v>48</v>
      </c>
      <c r="B265" s="9" t="s">
        <v>203</v>
      </c>
      <c r="C265" s="9" t="s">
        <v>49</v>
      </c>
      <c r="D265" s="18">
        <v>306.94</v>
      </c>
      <c r="E265" s="17">
        <f t="shared" si="16"/>
        <v>0</v>
      </c>
      <c r="F265" s="18">
        <v>306.94</v>
      </c>
      <c r="G265" s="18">
        <v>306.94</v>
      </c>
      <c r="H265" s="2"/>
    </row>
    <row r="266" spans="1:8" ht="33.75" customHeight="1" outlineLevel="3">
      <c r="A266" s="8" t="s">
        <v>204</v>
      </c>
      <c r="B266" s="9" t="s">
        <v>205</v>
      </c>
      <c r="C266" s="9"/>
      <c r="D266" s="18">
        <f>D267</f>
        <v>691901.74</v>
      </c>
      <c r="E266" s="17">
        <f t="shared" si="16"/>
        <v>-121199.41000000003</v>
      </c>
      <c r="F266" s="18">
        <f>F267</f>
        <v>655148.65</v>
      </c>
      <c r="G266" s="18">
        <f>G267</f>
        <v>570702.32999999996</v>
      </c>
      <c r="H266" s="2"/>
    </row>
    <row r="267" spans="1:8" ht="30" customHeight="1" outlineLevel="4">
      <c r="A267" s="8" t="s">
        <v>16</v>
      </c>
      <c r="B267" s="9" t="s">
        <v>205</v>
      </c>
      <c r="C267" s="9" t="s">
        <v>17</v>
      </c>
      <c r="D267" s="18">
        <f>D268</f>
        <v>691901.74</v>
      </c>
      <c r="E267" s="17">
        <f t="shared" si="16"/>
        <v>-121199.41000000003</v>
      </c>
      <c r="F267" s="18">
        <f>F268</f>
        <v>655148.65</v>
      </c>
      <c r="G267" s="18">
        <f>G268</f>
        <v>570702.32999999996</v>
      </c>
      <c r="H267" s="2"/>
    </row>
    <row r="268" spans="1:8" ht="30" outlineLevel="5">
      <c r="A268" s="8" t="s">
        <v>18</v>
      </c>
      <c r="B268" s="9" t="s">
        <v>205</v>
      </c>
      <c r="C268" s="9" t="s">
        <v>19</v>
      </c>
      <c r="D268" s="18">
        <v>691901.74</v>
      </c>
      <c r="E268" s="17">
        <f t="shared" si="16"/>
        <v>-121199.41000000003</v>
      </c>
      <c r="F268" s="18">
        <v>655148.65</v>
      </c>
      <c r="G268" s="18">
        <v>570702.32999999996</v>
      </c>
      <c r="H268" s="2"/>
    </row>
    <row r="269" spans="1:8" ht="30" outlineLevel="3">
      <c r="A269" s="8" t="s">
        <v>206</v>
      </c>
      <c r="B269" s="9" t="s">
        <v>207</v>
      </c>
      <c r="C269" s="9"/>
      <c r="D269" s="18">
        <f>D270</f>
        <v>383704.95</v>
      </c>
      <c r="E269" s="17">
        <f t="shared" si="16"/>
        <v>-23580.299999999988</v>
      </c>
      <c r="F269" s="18">
        <f>F270</f>
        <v>372357.69</v>
      </c>
      <c r="G269" s="18">
        <f>G270</f>
        <v>360124.65</v>
      </c>
      <c r="H269" s="2"/>
    </row>
    <row r="270" spans="1:8" ht="28.5" customHeight="1" outlineLevel="4">
      <c r="A270" s="8" t="s">
        <v>16</v>
      </c>
      <c r="B270" s="9" t="s">
        <v>207</v>
      </c>
      <c r="C270" s="9" t="s">
        <v>17</v>
      </c>
      <c r="D270" s="18">
        <f>D271</f>
        <v>383704.95</v>
      </c>
      <c r="E270" s="17">
        <f t="shared" si="16"/>
        <v>-23580.299999999988</v>
      </c>
      <c r="F270" s="18">
        <f>F271</f>
        <v>372357.69</v>
      </c>
      <c r="G270" s="18">
        <f>G271</f>
        <v>360124.65</v>
      </c>
      <c r="H270" s="2"/>
    </row>
    <row r="271" spans="1:8" ht="30" outlineLevel="5">
      <c r="A271" s="8" t="s">
        <v>18</v>
      </c>
      <c r="B271" s="9" t="s">
        <v>207</v>
      </c>
      <c r="C271" s="9" t="s">
        <v>19</v>
      </c>
      <c r="D271" s="18">
        <v>383704.95</v>
      </c>
      <c r="E271" s="17">
        <f t="shared" si="16"/>
        <v>-23580.299999999988</v>
      </c>
      <c r="F271" s="18">
        <v>372357.69</v>
      </c>
      <c r="G271" s="18">
        <v>360124.65</v>
      </c>
      <c r="H271" s="2"/>
    </row>
    <row r="272" spans="1:8" ht="30" outlineLevel="3">
      <c r="A272" s="8" t="s">
        <v>208</v>
      </c>
      <c r="B272" s="9" t="s">
        <v>209</v>
      </c>
      <c r="C272" s="9"/>
      <c r="D272" s="18">
        <f>D273+D275</f>
        <v>1099534.42</v>
      </c>
      <c r="E272" s="17">
        <f t="shared" si="16"/>
        <v>-201740.14999999991</v>
      </c>
      <c r="F272" s="18">
        <f>F273+F275</f>
        <v>1063279.92</v>
      </c>
      <c r="G272" s="18">
        <f>G273+G275</f>
        <v>897794.27</v>
      </c>
      <c r="H272" s="2"/>
    </row>
    <row r="273" spans="1:8" ht="31.5" customHeight="1" outlineLevel="4">
      <c r="A273" s="8" t="s">
        <v>16</v>
      </c>
      <c r="B273" s="9" t="s">
        <v>209</v>
      </c>
      <c r="C273" s="9" t="s">
        <v>17</v>
      </c>
      <c r="D273" s="18">
        <f>D274</f>
        <v>1057590.96</v>
      </c>
      <c r="E273" s="17">
        <f t="shared" si="16"/>
        <v>-180768.41999999993</v>
      </c>
      <c r="F273" s="18">
        <f>F274</f>
        <v>1042308.19</v>
      </c>
      <c r="G273" s="18">
        <f>G274</f>
        <v>876822.54</v>
      </c>
      <c r="H273" s="2"/>
    </row>
    <row r="274" spans="1:8" ht="30" outlineLevel="5">
      <c r="A274" s="8" t="s">
        <v>18</v>
      </c>
      <c r="B274" s="9" t="s">
        <v>209</v>
      </c>
      <c r="C274" s="9" t="s">
        <v>19</v>
      </c>
      <c r="D274" s="18">
        <v>1057590.96</v>
      </c>
      <c r="E274" s="17">
        <f t="shared" si="16"/>
        <v>-180768.41999999993</v>
      </c>
      <c r="F274" s="18">
        <v>1042308.19</v>
      </c>
      <c r="G274" s="18">
        <v>876822.54</v>
      </c>
      <c r="H274" s="2"/>
    </row>
    <row r="275" spans="1:8" outlineLevel="5">
      <c r="A275" s="8" t="s">
        <v>46</v>
      </c>
      <c r="B275" s="9" t="s">
        <v>209</v>
      </c>
      <c r="C275" s="9" t="s">
        <v>47</v>
      </c>
      <c r="D275" s="18">
        <f>D276</f>
        <v>41943.46</v>
      </c>
      <c r="E275" s="17">
        <f t="shared" si="16"/>
        <v>-20971.73</v>
      </c>
      <c r="F275" s="18">
        <f>F276</f>
        <v>20971.73</v>
      </c>
      <c r="G275" s="18">
        <f>G276</f>
        <v>20971.73</v>
      </c>
      <c r="H275" s="2"/>
    </row>
    <row r="276" spans="1:8" outlineLevel="5">
      <c r="A276" s="8" t="s">
        <v>48</v>
      </c>
      <c r="B276" s="9" t="s">
        <v>209</v>
      </c>
      <c r="C276" s="9" t="s">
        <v>49</v>
      </c>
      <c r="D276" s="18">
        <v>41943.46</v>
      </c>
      <c r="E276" s="17">
        <f t="shared" si="16"/>
        <v>-20971.73</v>
      </c>
      <c r="F276" s="18">
        <v>20971.73</v>
      </c>
      <c r="G276" s="18">
        <v>20971.73</v>
      </c>
      <c r="H276" s="2"/>
    </row>
    <row r="277" spans="1:8" ht="36" customHeight="1" outlineLevel="3">
      <c r="A277" s="8" t="s">
        <v>210</v>
      </c>
      <c r="B277" s="9" t="s">
        <v>211</v>
      </c>
      <c r="C277" s="9"/>
      <c r="D277" s="18">
        <f>D278</f>
        <v>1910404.27</v>
      </c>
      <c r="E277" s="17">
        <f t="shared" si="16"/>
        <v>-8881.2700000000186</v>
      </c>
      <c r="F277" s="18">
        <f>F278</f>
        <v>1933680.4</v>
      </c>
      <c r="G277" s="18">
        <f>G278</f>
        <v>1901523</v>
      </c>
      <c r="H277" s="2"/>
    </row>
    <row r="278" spans="1:8" ht="27.75" customHeight="1" outlineLevel="4">
      <c r="A278" s="8" t="s">
        <v>16</v>
      </c>
      <c r="B278" s="9" t="s">
        <v>211</v>
      </c>
      <c r="C278" s="9" t="s">
        <v>17</v>
      </c>
      <c r="D278" s="18">
        <f>D279</f>
        <v>1910404.27</v>
      </c>
      <c r="E278" s="17">
        <f t="shared" si="16"/>
        <v>-8881.2700000000186</v>
      </c>
      <c r="F278" s="18">
        <f>F279</f>
        <v>1933680.4</v>
      </c>
      <c r="G278" s="18">
        <f>G279</f>
        <v>1901523</v>
      </c>
      <c r="H278" s="2"/>
    </row>
    <row r="279" spans="1:8" ht="30" outlineLevel="5">
      <c r="A279" s="8" t="s">
        <v>18</v>
      </c>
      <c r="B279" s="9" t="s">
        <v>211</v>
      </c>
      <c r="C279" s="9" t="s">
        <v>19</v>
      </c>
      <c r="D279" s="18">
        <v>1910404.27</v>
      </c>
      <c r="E279" s="17">
        <f t="shared" si="16"/>
        <v>-8881.2700000000186</v>
      </c>
      <c r="F279" s="18">
        <v>1933680.4</v>
      </c>
      <c r="G279" s="18">
        <v>1901523</v>
      </c>
      <c r="H279" s="2"/>
    </row>
    <row r="280" spans="1:8" ht="30" outlineLevel="3">
      <c r="A280" s="8" t="s">
        <v>212</v>
      </c>
      <c r="B280" s="9" t="s">
        <v>213</v>
      </c>
      <c r="C280" s="9"/>
      <c r="D280" s="18">
        <f>D281+D283+D285</f>
        <v>2201291</v>
      </c>
      <c r="E280" s="17">
        <f t="shared" si="16"/>
        <v>-38730.490000000224</v>
      </c>
      <c r="F280" s="18">
        <f>F281+F283+F285</f>
        <v>2201291</v>
      </c>
      <c r="G280" s="18">
        <f>G281+G283+G285</f>
        <v>2162560.5099999998</v>
      </c>
      <c r="H280" s="2"/>
    </row>
    <row r="281" spans="1:8" ht="54" customHeight="1" outlineLevel="4">
      <c r="A281" s="8" t="s">
        <v>30</v>
      </c>
      <c r="B281" s="9" t="s">
        <v>213</v>
      </c>
      <c r="C281" s="9" t="s">
        <v>31</v>
      </c>
      <c r="D281" s="18">
        <f>D282</f>
        <v>2097291</v>
      </c>
      <c r="E281" s="17">
        <f t="shared" si="16"/>
        <v>-40797.090000000084</v>
      </c>
      <c r="F281" s="18">
        <f>F282</f>
        <v>2095224.4</v>
      </c>
      <c r="G281" s="18">
        <f>G282</f>
        <v>2056493.91</v>
      </c>
      <c r="H281" s="2"/>
    </row>
    <row r="282" spans="1:8" outlineLevel="5">
      <c r="A282" s="8" t="s">
        <v>139</v>
      </c>
      <c r="B282" s="9" t="s">
        <v>213</v>
      </c>
      <c r="C282" s="9" t="s">
        <v>140</v>
      </c>
      <c r="D282" s="18">
        <v>2097291</v>
      </c>
      <c r="E282" s="17">
        <f t="shared" si="16"/>
        <v>-40797.090000000084</v>
      </c>
      <c r="F282" s="18">
        <v>2095224.4</v>
      </c>
      <c r="G282" s="18">
        <v>2056493.91</v>
      </c>
      <c r="H282" s="2"/>
    </row>
    <row r="283" spans="1:8" ht="32.25" customHeight="1" outlineLevel="4">
      <c r="A283" s="8" t="s">
        <v>16</v>
      </c>
      <c r="B283" s="9" t="s">
        <v>213</v>
      </c>
      <c r="C283" s="9" t="s">
        <v>17</v>
      </c>
      <c r="D283" s="18">
        <f>D284</f>
        <v>102000</v>
      </c>
      <c r="E283" s="17">
        <f t="shared" si="16"/>
        <v>4032.6000000000058</v>
      </c>
      <c r="F283" s="18">
        <f>F284</f>
        <v>106032.6</v>
      </c>
      <c r="G283" s="18">
        <f>G284</f>
        <v>106032.6</v>
      </c>
      <c r="H283" s="2"/>
    </row>
    <row r="284" spans="1:8" ht="30" outlineLevel="5">
      <c r="A284" s="8" t="s">
        <v>18</v>
      </c>
      <c r="B284" s="9" t="s">
        <v>213</v>
      </c>
      <c r="C284" s="9" t="s">
        <v>19</v>
      </c>
      <c r="D284" s="18">
        <v>102000</v>
      </c>
      <c r="E284" s="17">
        <f t="shared" si="16"/>
        <v>4032.6000000000058</v>
      </c>
      <c r="F284" s="18">
        <v>106032.6</v>
      </c>
      <c r="G284" s="18">
        <v>106032.6</v>
      </c>
      <c r="H284" s="2"/>
    </row>
    <row r="285" spans="1:8" outlineLevel="4">
      <c r="A285" s="8" t="s">
        <v>46</v>
      </c>
      <c r="B285" s="9" t="s">
        <v>213</v>
      </c>
      <c r="C285" s="9" t="s">
        <v>47</v>
      </c>
      <c r="D285" s="18">
        <f>D286</f>
        <v>2000</v>
      </c>
      <c r="E285" s="17">
        <f t="shared" ref="E285:E356" si="18">G285-D285</f>
        <v>-1966</v>
      </c>
      <c r="F285" s="18">
        <f>F286</f>
        <v>34</v>
      </c>
      <c r="G285" s="18">
        <f>G286</f>
        <v>34</v>
      </c>
      <c r="H285" s="2"/>
    </row>
    <row r="286" spans="1:8" outlineLevel="5">
      <c r="A286" s="8" t="s">
        <v>48</v>
      </c>
      <c r="B286" s="9" t="s">
        <v>213</v>
      </c>
      <c r="C286" s="9" t="s">
        <v>49</v>
      </c>
      <c r="D286" s="18">
        <v>2000</v>
      </c>
      <c r="E286" s="17">
        <f t="shared" si="18"/>
        <v>-1966</v>
      </c>
      <c r="F286" s="18">
        <v>34</v>
      </c>
      <c r="G286" s="18">
        <v>34</v>
      </c>
      <c r="H286" s="2"/>
    </row>
    <row r="287" spans="1:8" ht="30" outlineLevel="3">
      <c r="A287" s="8" t="s">
        <v>214</v>
      </c>
      <c r="B287" s="9" t="s">
        <v>215</v>
      </c>
      <c r="C287" s="9"/>
      <c r="D287" s="18">
        <f>D288+D290+D292</f>
        <v>3600000</v>
      </c>
      <c r="E287" s="17">
        <f t="shared" si="18"/>
        <v>-25687.169999999925</v>
      </c>
      <c r="F287" s="18">
        <f>F288+F290+F292</f>
        <v>3600000</v>
      </c>
      <c r="G287" s="18">
        <f>G288+G290+G292</f>
        <v>3574312.83</v>
      </c>
      <c r="H287" s="2"/>
    </row>
    <row r="288" spans="1:8" ht="51" customHeight="1" outlineLevel="4">
      <c r="A288" s="8" t="s">
        <v>30</v>
      </c>
      <c r="B288" s="9" t="s">
        <v>215</v>
      </c>
      <c r="C288" s="9" t="s">
        <v>31</v>
      </c>
      <c r="D288" s="18">
        <f>D289</f>
        <v>3437000</v>
      </c>
      <c r="E288" s="17">
        <f t="shared" si="18"/>
        <v>-83285.410000000149</v>
      </c>
      <c r="F288" s="18">
        <f>F289</f>
        <v>3379401.76</v>
      </c>
      <c r="G288" s="18">
        <f>G289</f>
        <v>3353714.59</v>
      </c>
      <c r="H288" s="2"/>
    </row>
    <row r="289" spans="1:8" outlineLevel="5">
      <c r="A289" s="8" t="s">
        <v>139</v>
      </c>
      <c r="B289" s="9" t="s">
        <v>215</v>
      </c>
      <c r="C289" s="9" t="s">
        <v>140</v>
      </c>
      <c r="D289" s="18">
        <v>3437000</v>
      </c>
      <c r="E289" s="17">
        <f t="shared" si="18"/>
        <v>-83285.410000000149</v>
      </c>
      <c r="F289" s="18">
        <v>3379401.76</v>
      </c>
      <c r="G289" s="18">
        <v>3353714.59</v>
      </c>
      <c r="H289" s="2"/>
    </row>
    <row r="290" spans="1:8" ht="30.75" customHeight="1" outlineLevel="4">
      <c r="A290" s="8" t="s">
        <v>16</v>
      </c>
      <c r="B290" s="9" t="s">
        <v>215</v>
      </c>
      <c r="C290" s="9" t="s">
        <v>17</v>
      </c>
      <c r="D290" s="18">
        <f>D291</f>
        <v>162000</v>
      </c>
      <c r="E290" s="17">
        <f t="shared" si="18"/>
        <v>58540.739999999991</v>
      </c>
      <c r="F290" s="18">
        <f>F291</f>
        <v>220540.74</v>
      </c>
      <c r="G290" s="18">
        <f>G291</f>
        <v>220540.74</v>
      </c>
      <c r="H290" s="2"/>
    </row>
    <row r="291" spans="1:8" ht="30" outlineLevel="5">
      <c r="A291" s="8" t="s">
        <v>18</v>
      </c>
      <c r="B291" s="9" t="s">
        <v>215</v>
      </c>
      <c r="C291" s="9" t="s">
        <v>19</v>
      </c>
      <c r="D291" s="18">
        <v>162000</v>
      </c>
      <c r="E291" s="17">
        <f t="shared" si="18"/>
        <v>58540.739999999991</v>
      </c>
      <c r="F291" s="18">
        <v>220540.74</v>
      </c>
      <c r="G291" s="18">
        <v>220540.74</v>
      </c>
      <c r="H291" s="2"/>
    </row>
    <row r="292" spans="1:8" outlineLevel="4">
      <c r="A292" s="8" t="s">
        <v>46</v>
      </c>
      <c r="B292" s="9" t="s">
        <v>215</v>
      </c>
      <c r="C292" s="9" t="s">
        <v>47</v>
      </c>
      <c r="D292" s="18">
        <f>D293</f>
        <v>1000</v>
      </c>
      <c r="E292" s="17">
        <f t="shared" si="18"/>
        <v>-942.5</v>
      </c>
      <c r="F292" s="18">
        <f>F293</f>
        <v>57.5</v>
      </c>
      <c r="G292" s="18">
        <f>G293</f>
        <v>57.5</v>
      </c>
      <c r="H292" s="2"/>
    </row>
    <row r="293" spans="1:8" outlineLevel="5">
      <c r="A293" s="8" t="s">
        <v>48</v>
      </c>
      <c r="B293" s="9" t="s">
        <v>215</v>
      </c>
      <c r="C293" s="9" t="s">
        <v>49</v>
      </c>
      <c r="D293" s="18">
        <v>1000</v>
      </c>
      <c r="E293" s="17">
        <f t="shared" si="18"/>
        <v>-942.5</v>
      </c>
      <c r="F293" s="18">
        <v>57.5</v>
      </c>
      <c r="G293" s="18">
        <v>57.5</v>
      </c>
      <c r="H293" s="2"/>
    </row>
    <row r="294" spans="1:8" ht="30" outlineLevel="3">
      <c r="A294" s="8" t="s">
        <v>216</v>
      </c>
      <c r="B294" s="9" t="s">
        <v>217</v>
      </c>
      <c r="C294" s="9"/>
      <c r="D294" s="18">
        <f>D295+D297+D299</f>
        <v>2800000</v>
      </c>
      <c r="E294" s="17">
        <f t="shared" si="18"/>
        <v>-442540.7200000002</v>
      </c>
      <c r="F294" s="18">
        <f>F295+F297+F299</f>
        <v>2459300</v>
      </c>
      <c r="G294" s="18">
        <f>G295+G297+G299</f>
        <v>2357459.2799999998</v>
      </c>
      <c r="H294" s="2"/>
    </row>
    <row r="295" spans="1:8" ht="50.25" customHeight="1" outlineLevel="4">
      <c r="A295" s="8" t="s">
        <v>30</v>
      </c>
      <c r="B295" s="9" t="s">
        <v>217</v>
      </c>
      <c r="C295" s="9" t="s">
        <v>31</v>
      </c>
      <c r="D295" s="18">
        <f>D296</f>
        <v>2487340.58</v>
      </c>
      <c r="E295" s="17">
        <f t="shared" si="18"/>
        <v>-546103.62000000011</v>
      </c>
      <c r="F295" s="18">
        <f>F296</f>
        <v>2043077.68</v>
      </c>
      <c r="G295" s="18">
        <f>G296</f>
        <v>1941236.96</v>
      </c>
      <c r="H295" s="2"/>
    </row>
    <row r="296" spans="1:8" outlineLevel="5">
      <c r="A296" s="8" t="s">
        <v>139</v>
      </c>
      <c r="B296" s="9" t="s">
        <v>217</v>
      </c>
      <c r="C296" s="9" t="s">
        <v>140</v>
      </c>
      <c r="D296" s="18">
        <v>2487340.58</v>
      </c>
      <c r="E296" s="17">
        <f t="shared" si="18"/>
        <v>-546103.62000000011</v>
      </c>
      <c r="F296" s="18">
        <v>2043077.68</v>
      </c>
      <c r="G296" s="18">
        <v>1941236.96</v>
      </c>
      <c r="H296" s="2"/>
    </row>
    <row r="297" spans="1:8" ht="29.25" customHeight="1" outlineLevel="4">
      <c r="A297" s="8" t="s">
        <v>16</v>
      </c>
      <c r="B297" s="9" t="s">
        <v>217</v>
      </c>
      <c r="C297" s="9" t="s">
        <v>17</v>
      </c>
      <c r="D297" s="18">
        <f>D298</f>
        <v>300659.42</v>
      </c>
      <c r="E297" s="17">
        <f t="shared" si="18"/>
        <v>103562.90000000002</v>
      </c>
      <c r="F297" s="18">
        <f>F298</f>
        <v>404222.32</v>
      </c>
      <c r="G297" s="18">
        <f>G298</f>
        <v>404222.32</v>
      </c>
      <c r="H297" s="2"/>
    </row>
    <row r="298" spans="1:8" ht="30" outlineLevel="5">
      <c r="A298" s="8" t="s">
        <v>18</v>
      </c>
      <c r="B298" s="9" t="s">
        <v>217</v>
      </c>
      <c r="C298" s="9" t="s">
        <v>19</v>
      </c>
      <c r="D298" s="18">
        <v>300659.42</v>
      </c>
      <c r="E298" s="17">
        <f t="shared" si="18"/>
        <v>103562.90000000002</v>
      </c>
      <c r="F298" s="18">
        <v>404222.32</v>
      </c>
      <c r="G298" s="18">
        <v>404222.32</v>
      </c>
      <c r="H298" s="2"/>
    </row>
    <row r="299" spans="1:8" outlineLevel="4">
      <c r="A299" s="8" t="s">
        <v>46</v>
      </c>
      <c r="B299" s="9" t="s">
        <v>217</v>
      </c>
      <c r="C299" s="9" t="s">
        <v>47</v>
      </c>
      <c r="D299" s="18">
        <f>D300</f>
        <v>12000</v>
      </c>
      <c r="E299" s="17">
        <f t="shared" si="18"/>
        <v>0</v>
      </c>
      <c r="F299" s="18">
        <f>F300</f>
        <v>12000</v>
      </c>
      <c r="G299" s="18">
        <f>G300</f>
        <v>12000</v>
      </c>
      <c r="H299" s="2"/>
    </row>
    <row r="300" spans="1:8" outlineLevel="5">
      <c r="A300" s="8" t="s">
        <v>48</v>
      </c>
      <c r="B300" s="9" t="s">
        <v>217</v>
      </c>
      <c r="C300" s="9" t="s">
        <v>49</v>
      </c>
      <c r="D300" s="18">
        <v>12000</v>
      </c>
      <c r="E300" s="17">
        <f t="shared" si="18"/>
        <v>0</v>
      </c>
      <c r="F300" s="18">
        <v>12000</v>
      </c>
      <c r="G300" s="18">
        <v>12000</v>
      </c>
      <c r="H300" s="2"/>
    </row>
    <row r="301" spans="1:8" ht="30" outlineLevel="3">
      <c r="A301" s="8" t="s">
        <v>218</v>
      </c>
      <c r="B301" s="9" t="s">
        <v>219</v>
      </c>
      <c r="C301" s="9"/>
      <c r="D301" s="18">
        <f>D302+D304+D306</f>
        <v>2402000</v>
      </c>
      <c r="E301" s="17">
        <f t="shared" si="18"/>
        <v>-95008.35999999987</v>
      </c>
      <c r="F301" s="18">
        <f>F302+F304+F306</f>
        <v>2402000</v>
      </c>
      <c r="G301" s="18">
        <f>G302+G304+G306</f>
        <v>2306991.64</v>
      </c>
      <c r="H301" s="2"/>
    </row>
    <row r="302" spans="1:8" ht="51" customHeight="1" outlineLevel="4">
      <c r="A302" s="8" t="s">
        <v>30</v>
      </c>
      <c r="B302" s="9" t="s">
        <v>219</v>
      </c>
      <c r="C302" s="9" t="s">
        <v>31</v>
      </c>
      <c r="D302" s="18">
        <f>D303</f>
        <v>2382000</v>
      </c>
      <c r="E302" s="17">
        <f t="shared" si="18"/>
        <v>-95008.35999999987</v>
      </c>
      <c r="F302" s="18">
        <f>F303</f>
        <v>2382000</v>
      </c>
      <c r="G302" s="18">
        <f>G303</f>
        <v>2286991.64</v>
      </c>
      <c r="H302" s="2"/>
    </row>
    <row r="303" spans="1:8" outlineLevel="5">
      <c r="A303" s="8" t="s">
        <v>139</v>
      </c>
      <c r="B303" s="9" t="s">
        <v>219</v>
      </c>
      <c r="C303" s="9" t="s">
        <v>140</v>
      </c>
      <c r="D303" s="18">
        <v>2382000</v>
      </c>
      <c r="E303" s="17">
        <f t="shared" si="18"/>
        <v>-95008.35999999987</v>
      </c>
      <c r="F303" s="18">
        <v>2382000</v>
      </c>
      <c r="G303" s="18">
        <v>2286991.64</v>
      </c>
      <c r="H303" s="2"/>
    </row>
    <row r="304" spans="1:8" ht="30.75" customHeight="1" outlineLevel="4">
      <c r="A304" s="8" t="s">
        <v>16</v>
      </c>
      <c r="B304" s="9" t="s">
        <v>219</v>
      </c>
      <c r="C304" s="9" t="s">
        <v>17</v>
      </c>
      <c r="D304" s="18">
        <f>D305</f>
        <v>18000</v>
      </c>
      <c r="E304" s="17">
        <f t="shared" si="18"/>
        <v>1443.5</v>
      </c>
      <c r="F304" s="18">
        <f>F305</f>
        <v>19443.5</v>
      </c>
      <c r="G304" s="18">
        <f>G305</f>
        <v>19443.5</v>
      </c>
      <c r="H304" s="2"/>
    </row>
    <row r="305" spans="1:8" ht="30" outlineLevel="5">
      <c r="A305" s="8" t="s">
        <v>18</v>
      </c>
      <c r="B305" s="9" t="s">
        <v>219</v>
      </c>
      <c r="C305" s="9" t="s">
        <v>19</v>
      </c>
      <c r="D305" s="18">
        <v>18000</v>
      </c>
      <c r="E305" s="17">
        <f t="shared" si="18"/>
        <v>1443.5</v>
      </c>
      <c r="F305" s="18">
        <v>19443.5</v>
      </c>
      <c r="G305" s="18">
        <v>19443.5</v>
      </c>
      <c r="H305" s="2"/>
    </row>
    <row r="306" spans="1:8" outlineLevel="4">
      <c r="A306" s="8" t="s">
        <v>46</v>
      </c>
      <c r="B306" s="9" t="s">
        <v>219</v>
      </c>
      <c r="C306" s="9" t="s">
        <v>47</v>
      </c>
      <c r="D306" s="18">
        <f>D307</f>
        <v>2000</v>
      </c>
      <c r="E306" s="17">
        <f t="shared" si="18"/>
        <v>-1443.5</v>
      </c>
      <c r="F306" s="18">
        <f>F307</f>
        <v>556.5</v>
      </c>
      <c r="G306" s="18">
        <f>G307</f>
        <v>556.5</v>
      </c>
      <c r="H306" s="2"/>
    </row>
    <row r="307" spans="1:8" outlineLevel="5">
      <c r="A307" s="8" t="s">
        <v>48</v>
      </c>
      <c r="B307" s="9" t="s">
        <v>219</v>
      </c>
      <c r="C307" s="9" t="s">
        <v>49</v>
      </c>
      <c r="D307" s="18">
        <v>2000</v>
      </c>
      <c r="E307" s="17">
        <f t="shared" si="18"/>
        <v>-1443.5</v>
      </c>
      <c r="F307" s="18">
        <v>556.5</v>
      </c>
      <c r="G307" s="18">
        <v>556.5</v>
      </c>
      <c r="H307" s="2"/>
    </row>
    <row r="308" spans="1:8" ht="30" outlineLevel="3">
      <c r="A308" s="8" t="s">
        <v>220</v>
      </c>
      <c r="B308" s="9" t="s">
        <v>221</v>
      </c>
      <c r="C308" s="9"/>
      <c r="D308" s="18">
        <f>D309+D311+D313</f>
        <v>3027000</v>
      </c>
      <c r="E308" s="17">
        <f t="shared" si="18"/>
        <v>-4470.7099999999627</v>
      </c>
      <c r="F308" s="18">
        <f>F309+F311+F313</f>
        <v>3027000</v>
      </c>
      <c r="G308" s="18">
        <f>G309+G311+G313</f>
        <v>3022529.29</v>
      </c>
      <c r="H308" s="2"/>
    </row>
    <row r="309" spans="1:8" ht="49.5" customHeight="1" outlineLevel="4">
      <c r="A309" s="8" t="s">
        <v>30</v>
      </c>
      <c r="B309" s="9" t="s">
        <v>221</v>
      </c>
      <c r="C309" s="9" t="s">
        <v>31</v>
      </c>
      <c r="D309" s="18">
        <f>D310</f>
        <v>2996000</v>
      </c>
      <c r="E309" s="17">
        <f t="shared" si="18"/>
        <v>-3045.5499999998137</v>
      </c>
      <c r="F309" s="18">
        <f>F310</f>
        <v>2997425.16</v>
      </c>
      <c r="G309" s="18">
        <f>G310</f>
        <v>2992954.45</v>
      </c>
      <c r="H309" s="2"/>
    </row>
    <row r="310" spans="1:8" outlineLevel="5">
      <c r="A310" s="8" t="s">
        <v>139</v>
      </c>
      <c r="B310" s="9" t="s">
        <v>221</v>
      </c>
      <c r="C310" s="9" t="s">
        <v>140</v>
      </c>
      <c r="D310" s="18">
        <v>2996000</v>
      </c>
      <c r="E310" s="17">
        <f t="shared" si="18"/>
        <v>-3045.5499999998137</v>
      </c>
      <c r="F310" s="18">
        <v>2997425.16</v>
      </c>
      <c r="G310" s="18">
        <v>2992954.45</v>
      </c>
      <c r="H310" s="2"/>
    </row>
    <row r="311" spans="1:8" ht="30.75" customHeight="1" outlineLevel="4">
      <c r="A311" s="8" t="s">
        <v>16</v>
      </c>
      <c r="B311" s="9" t="s">
        <v>221</v>
      </c>
      <c r="C311" s="9" t="s">
        <v>17</v>
      </c>
      <c r="D311" s="18">
        <f>D312</f>
        <v>30000</v>
      </c>
      <c r="E311" s="17">
        <f t="shared" si="18"/>
        <v>-620.15999999999985</v>
      </c>
      <c r="F311" s="18">
        <f>F312</f>
        <v>29379.84</v>
      </c>
      <c r="G311" s="18">
        <f>G312</f>
        <v>29379.84</v>
      </c>
      <c r="H311" s="2"/>
    </row>
    <row r="312" spans="1:8" ht="30" outlineLevel="5">
      <c r="A312" s="8" t="s">
        <v>18</v>
      </c>
      <c r="B312" s="9" t="s">
        <v>221</v>
      </c>
      <c r="C312" s="9" t="s">
        <v>19</v>
      </c>
      <c r="D312" s="18">
        <v>30000</v>
      </c>
      <c r="E312" s="17">
        <f t="shared" si="18"/>
        <v>-620.15999999999985</v>
      </c>
      <c r="F312" s="18">
        <v>29379.84</v>
      </c>
      <c r="G312" s="18">
        <v>29379.84</v>
      </c>
      <c r="H312" s="2"/>
    </row>
    <row r="313" spans="1:8" outlineLevel="4">
      <c r="A313" s="8" t="s">
        <v>46</v>
      </c>
      <c r="B313" s="9" t="s">
        <v>221</v>
      </c>
      <c r="C313" s="9" t="s">
        <v>47</v>
      </c>
      <c r="D313" s="18">
        <f>D314</f>
        <v>1000</v>
      </c>
      <c r="E313" s="17">
        <f t="shared" si="18"/>
        <v>-805</v>
      </c>
      <c r="F313" s="18">
        <f>F314</f>
        <v>195</v>
      </c>
      <c r="G313" s="18">
        <f>G314</f>
        <v>195</v>
      </c>
      <c r="H313" s="2"/>
    </row>
    <row r="314" spans="1:8" outlineLevel="5">
      <c r="A314" s="8" t="s">
        <v>48</v>
      </c>
      <c r="B314" s="9" t="s">
        <v>221</v>
      </c>
      <c r="C314" s="9" t="s">
        <v>49</v>
      </c>
      <c r="D314" s="18">
        <v>1000</v>
      </c>
      <c r="E314" s="17">
        <f t="shared" si="18"/>
        <v>-805</v>
      </c>
      <c r="F314" s="18">
        <v>195</v>
      </c>
      <c r="G314" s="18">
        <v>195</v>
      </c>
      <c r="H314" s="2"/>
    </row>
    <row r="315" spans="1:8" ht="30" outlineLevel="3">
      <c r="A315" s="8" t="s">
        <v>222</v>
      </c>
      <c r="B315" s="9" t="s">
        <v>223</v>
      </c>
      <c r="C315" s="9"/>
      <c r="D315" s="18">
        <f>D316</f>
        <v>22000</v>
      </c>
      <c r="E315" s="17">
        <f t="shared" si="18"/>
        <v>-17000</v>
      </c>
      <c r="F315" s="18">
        <f>F316</f>
        <v>22000</v>
      </c>
      <c r="G315" s="18">
        <f>G316</f>
        <v>5000</v>
      </c>
      <c r="H315" s="2"/>
    </row>
    <row r="316" spans="1:8" ht="34.5" customHeight="1" outlineLevel="4">
      <c r="A316" s="8" t="s">
        <v>16</v>
      </c>
      <c r="B316" s="9" t="s">
        <v>223</v>
      </c>
      <c r="C316" s="9" t="s">
        <v>17</v>
      </c>
      <c r="D316" s="18">
        <f>D317</f>
        <v>22000</v>
      </c>
      <c r="E316" s="17">
        <f t="shared" si="18"/>
        <v>-17000</v>
      </c>
      <c r="F316" s="18">
        <f>F317</f>
        <v>22000</v>
      </c>
      <c r="G316" s="18">
        <f>G317</f>
        <v>5000</v>
      </c>
      <c r="H316" s="2"/>
    </row>
    <row r="317" spans="1:8" ht="30" outlineLevel="5">
      <c r="A317" s="8" t="s">
        <v>18</v>
      </c>
      <c r="B317" s="9" t="s">
        <v>223</v>
      </c>
      <c r="C317" s="9" t="s">
        <v>19</v>
      </c>
      <c r="D317" s="18">
        <v>22000</v>
      </c>
      <c r="E317" s="17">
        <f t="shared" si="18"/>
        <v>-17000</v>
      </c>
      <c r="F317" s="18">
        <v>22000</v>
      </c>
      <c r="G317" s="18">
        <v>5000</v>
      </c>
      <c r="H317" s="2"/>
    </row>
    <row r="318" spans="1:8" ht="30" outlineLevel="3">
      <c r="A318" s="8" t="s">
        <v>224</v>
      </c>
      <c r="B318" s="9" t="s">
        <v>225</v>
      </c>
      <c r="C318" s="9"/>
      <c r="D318" s="18">
        <f>D319</f>
        <v>82000</v>
      </c>
      <c r="E318" s="17">
        <f t="shared" si="18"/>
        <v>-40000</v>
      </c>
      <c r="F318" s="18">
        <f>F319</f>
        <v>82000</v>
      </c>
      <c r="G318" s="18">
        <f>G319</f>
        <v>42000</v>
      </c>
      <c r="H318" s="2"/>
    </row>
    <row r="319" spans="1:8" ht="32.25" customHeight="1" outlineLevel="4">
      <c r="A319" s="8" t="s">
        <v>16</v>
      </c>
      <c r="B319" s="9" t="s">
        <v>225</v>
      </c>
      <c r="C319" s="9" t="s">
        <v>17</v>
      </c>
      <c r="D319" s="18">
        <f>D320</f>
        <v>82000</v>
      </c>
      <c r="E319" s="17">
        <f t="shared" si="18"/>
        <v>-40000</v>
      </c>
      <c r="F319" s="18">
        <f>F320</f>
        <v>82000</v>
      </c>
      <c r="G319" s="18">
        <f>G320</f>
        <v>42000</v>
      </c>
      <c r="H319" s="2"/>
    </row>
    <row r="320" spans="1:8" ht="30" outlineLevel="5">
      <c r="A320" s="8" t="s">
        <v>18</v>
      </c>
      <c r="B320" s="9" t="s">
        <v>225</v>
      </c>
      <c r="C320" s="9" t="s">
        <v>19</v>
      </c>
      <c r="D320" s="18">
        <v>82000</v>
      </c>
      <c r="E320" s="17">
        <f t="shared" si="18"/>
        <v>-40000</v>
      </c>
      <c r="F320" s="18">
        <v>82000</v>
      </c>
      <c r="G320" s="18">
        <v>42000</v>
      </c>
      <c r="H320" s="2"/>
    </row>
    <row r="321" spans="1:8" ht="30" outlineLevel="3">
      <c r="A321" s="8" t="s">
        <v>226</v>
      </c>
      <c r="B321" s="9" t="s">
        <v>227</v>
      </c>
      <c r="C321" s="9"/>
      <c r="D321" s="18">
        <f>D322</f>
        <v>62000</v>
      </c>
      <c r="E321" s="17">
        <f t="shared" si="18"/>
        <v>-47910</v>
      </c>
      <c r="F321" s="18">
        <f>F322</f>
        <v>52000</v>
      </c>
      <c r="G321" s="18">
        <f>G322</f>
        <v>14090</v>
      </c>
      <c r="H321" s="2"/>
    </row>
    <row r="322" spans="1:8" ht="34.5" customHeight="1" outlineLevel="4">
      <c r="A322" s="8" t="s">
        <v>16</v>
      </c>
      <c r="B322" s="9" t="s">
        <v>227</v>
      </c>
      <c r="C322" s="9" t="s">
        <v>17</v>
      </c>
      <c r="D322" s="18">
        <f>D323</f>
        <v>62000</v>
      </c>
      <c r="E322" s="17">
        <f t="shared" si="18"/>
        <v>-47910</v>
      </c>
      <c r="F322" s="18">
        <f>F323</f>
        <v>52000</v>
      </c>
      <c r="G322" s="18">
        <f>G323</f>
        <v>14090</v>
      </c>
      <c r="H322" s="2"/>
    </row>
    <row r="323" spans="1:8" ht="30" outlineLevel="5">
      <c r="A323" s="8" t="s">
        <v>18</v>
      </c>
      <c r="B323" s="9" t="s">
        <v>227</v>
      </c>
      <c r="C323" s="9" t="s">
        <v>19</v>
      </c>
      <c r="D323" s="18">
        <v>62000</v>
      </c>
      <c r="E323" s="17">
        <f t="shared" si="18"/>
        <v>-47910</v>
      </c>
      <c r="F323" s="18">
        <v>52000</v>
      </c>
      <c r="G323" s="18">
        <v>14090</v>
      </c>
      <c r="H323" s="2"/>
    </row>
    <row r="324" spans="1:8" ht="30" outlineLevel="3">
      <c r="A324" s="8" t="s">
        <v>228</v>
      </c>
      <c r="B324" s="9" t="s">
        <v>229</v>
      </c>
      <c r="C324" s="9"/>
      <c r="D324" s="18">
        <f>D325</f>
        <v>72000</v>
      </c>
      <c r="E324" s="17">
        <f t="shared" si="18"/>
        <v>-62200</v>
      </c>
      <c r="F324" s="18">
        <f>F325</f>
        <v>72000</v>
      </c>
      <c r="G324" s="18">
        <f>G325</f>
        <v>9800</v>
      </c>
      <c r="H324" s="2"/>
    </row>
    <row r="325" spans="1:8" ht="30" outlineLevel="4">
      <c r="A325" s="8" t="s">
        <v>16</v>
      </c>
      <c r="B325" s="9" t="s">
        <v>229</v>
      </c>
      <c r="C325" s="9" t="s">
        <v>17</v>
      </c>
      <c r="D325" s="18">
        <f>D326</f>
        <v>72000</v>
      </c>
      <c r="E325" s="17">
        <f t="shared" si="18"/>
        <v>-62200</v>
      </c>
      <c r="F325" s="18">
        <f>F326</f>
        <v>72000</v>
      </c>
      <c r="G325" s="18">
        <f>G326</f>
        <v>9800</v>
      </c>
      <c r="H325" s="2"/>
    </row>
    <row r="326" spans="1:8" ht="30" outlineLevel="5">
      <c r="A326" s="8" t="s">
        <v>18</v>
      </c>
      <c r="B326" s="9" t="s">
        <v>229</v>
      </c>
      <c r="C326" s="9" t="s">
        <v>19</v>
      </c>
      <c r="D326" s="18">
        <v>72000</v>
      </c>
      <c r="E326" s="17">
        <f t="shared" si="18"/>
        <v>-62200</v>
      </c>
      <c r="F326" s="18">
        <v>72000</v>
      </c>
      <c r="G326" s="18">
        <v>9800</v>
      </c>
      <c r="H326" s="2"/>
    </row>
    <row r="327" spans="1:8" ht="30" outlineLevel="3">
      <c r="A327" s="8" t="s">
        <v>230</v>
      </c>
      <c r="B327" s="9" t="s">
        <v>231</v>
      </c>
      <c r="C327" s="9"/>
      <c r="D327" s="18">
        <f>D328</f>
        <v>82000</v>
      </c>
      <c r="E327" s="17">
        <f t="shared" si="18"/>
        <v>-54340</v>
      </c>
      <c r="F327" s="18">
        <f>F328</f>
        <v>82000</v>
      </c>
      <c r="G327" s="18">
        <f>G328</f>
        <v>27660</v>
      </c>
      <c r="H327" s="2"/>
    </row>
    <row r="328" spans="1:8" ht="32.25" customHeight="1" outlineLevel="4">
      <c r="A328" s="8" t="s">
        <v>16</v>
      </c>
      <c r="B328" s="9" t="s">
        <v>231</v>
      </c>
      <c r="C328" s="9" t="s">
        <v>17</v>
      </c>
      <c r="D328" s="18">
        <f>D329</f>
        <v>82000</v>
      </c>
      <c r="E328" s="17">
        <f t="shared" si="18"/>
        <v>-54340</v>
      </c>
      <c r="F328" s="18">
        <f>F329</f>
        <v>82000</v>
      </c>
      <c r="G328" s="18">
        <f>G329</f>
        <v>27660</v>
      </c>
      <c r="H328" s="2"/>
    </row>
    <row r="329" spans="1:8" ht="30" outlineLevel="5">
      <c r="A329" s="8" t="s">
        <v>18</v>
      </c>
      <c r="B329" s="9" t="s">
        <v>231</v>
      </c>
      <c r="C329" s="9" t="s">
        <v>19</v>
      </c>
      <c r="D329" s="18">
        <v>82000</v>
      </c>
      <c r="E329" s="17">
        <f t="shared" si="18"/>
        <v>-54340</v>
      </c>
      <c r="F329" s="18">
        <v>82000</v>
      </c>
      <c r="G329" s="18">
        <v>27660</v>
      </c>
      <c r="H329" s="2"/>
    </row>
    <row r="330" spans="1:8" ht="42" customHeight="1" outlineLevel="5">
      <c r="A330" s="8" t="s">
        <v>256</v>
      </c>
      <c r="B330" s="9" t="s">
        <v>813</v>
      </c>
      <c r="C330" s="9"/>
      <c r="D330" s="18">
        <f>D331</f>
        <v>1362330</v>
      </c>
      <c r="E330" s="17">
        <f t="shared" si="18"/>
        <v>0</v>
      </c>
      <c r="F330" s="18">
        <f>F331</f>
        <v>1362330</v>
      </c>
      <c r="G330" s="18">
        <f>G331</f>
        <v>1362330</v>
      </c>
      <c r="H330" s="2"/>
    </row>
    <row r="331" spans="1:8" ht="32.25" customHeight="1" outlineLevel="5">
      <c r="A331" s="8" t="s">
        <v>16</v>
      </c>
      <c r="B331" s="9" t="s">
        <v>813</v>
      </c>
      <c r="C331" s="9" t="s">
        <v>17</v>
      </c>
      <c r="D331" s="18">
        <f>D332</f>
        <v>1362330</v>
      </c>
      <c r="E331" s="17">
        <f t="shared" si="18"/>
        <v>0</v>
      </c>
      <c r="F331" s="18">
        <f>F332</f>
        <v>1362330</v>
      </c>
      <c r="G331" s="18">
        <f>G332</f>
        <v>1362330</v>
      </c>
      <c r="H331" s="2"/>
    </row>
    <row r="332" spans="1:8" ht="30" outlineLevel="5">
      <c r="A332" s="8" t="s">
        <v>18</v>
      </c>
      <c r="B332" s="9" t="s">
        <v>813</v>
      </c>
      <c r="C332" s="9" t="s">
        <v>19</v>
      </c>
      <c r="D332" s="18">
        <v>1362330</v>
      </c>
      <c r="E332" s="17">
        <f t="shared" si="18"/>
        <v>0</v>
      </c>
      <c r="F332" s="18">
        <v>1362330</v>
      </c>
      <c r="G332" s="18">
        <v>1362330</v>
      </c>
      <c r="H332" s="2"/>
    </row>
    <row r="333" spans="1:8" outlineLevel="2">
      <c r="A333" s="8" t="s">
        <v>232</v>
      </c>
      <c r="B333" s="9" t="s">
        <v>233</v>
      </c>
      <c r="C333" s="9"/>
      <c r="D333" s="18">
        <f>D334+D341+D346</f>
        <v>16399653.299999999</v>
      </c>
      <c r="E333" s="17">
        <f t="shared" si="18"/>
        <v>-126566.05999999866</v>
      </c>
      <c r="F333" s="18">
        <f>F334+F341+F346</f>
        <v>16454853.299999999</v>
      </c>
      <c r="G333" s="18">
        <f>G334+G341+G346</f>
        <v>16273087.24</v>
      </c>
      <c r="H333" s="2"/>
    </row>
    <row r="334" spans="1:8" ht="24.75" customHeight="1" outlineLevel="3">
      <c r="A334" s="8" t="s">
        <v>234</v>
      </c>
      <c r="B334" s="9" t="s">
        <v>235</v>
      </c>
      <c r="C334" s="9"/>
      <c r="D334" s="18">
        <f>D335+D337+D339</f>
        <v>15834613.649999999</v>
      </c>
      <c r="E334" s="17">
        <f t="shared" si="18"/>
        <v>-7294.0799999982119</v>
      </c>
      <c r="F334" s="18">
        <f>F335+F337+F339</f>
        <v>15889813.649999999</v>
      </c>
      <c r="G334" s="18">
        <f>G335+G337+G339</f>
        <v>15827319.57</v>
      </c>
      <c r="H334" s="2"/>
    </row>
    <row r="335" spans="1:8" ht="52.5" customHeight="1" outlineLevel="4">
      <c r="A335" s="8" t="s">
        <v>30</v>
      </c>
      <c r="B335" s="9" t="s">
        <v>235</v>
      </c>
      <c r="C335" s="9" t="s">
        <v>31</v>
      </c>
      <c r="D335" s="18">
        <f>D336</f>
        <v>13521865</v>
      </c>
      <c r="E335" s="17">
        <f t="shared" si="18"/>
        <v>37914.089999999851</v>
      </c>
      <c r="F335" s="18">
        <f>F336</f>
        <v>13576865</v>
      </c>
      <c r="G335" s="18">
        <f>G336</f>
        <v>13559779.09</v>
      </c>
      <c r="H335" s="2"/>
    </row>
    <row r="336" spans="1:8" outlineLevel="5">
      <c r="A336" s="8" t="s">
        <v>139</v>
      </c>
      <c r="B336" s="9" t="s">
        <v>235</v>
      </c>
      <c r="C336" s="9" t="s">
        <v>140</v>
      </c>
      <c r="D336" s="18">
        <v>13521865</v>
      </c>
      <c r="E336" s="17">
        <f t="shared" si="18"/>
        <v>37914.089999999851</v>
      </c>
      <c r="F336" s="18">
        <v>13576865</v>
      </c>
      <c r="G336" s="18">
        <v>13559779.09</v>
      </c>
      <c r="H336" s="2"/>
    </row>
    <row r="337" spans="1:8" ht="29.25" customHeight="1" outlineLevel="4">
      <c r="A337" s="8" t="s">
        <v>16</v>
      </c>
      <c r="B337" s="9" t="s">
        <v>235</v>
      </c>
      <c r="C337" s="9" t="s">
        <v>17</v>
      </c>
      <c r="D337" s="18">
        <f>D338</f>
        <v>2311650.79</v>
      </c>
      <c r="E337" s="17">
        <f t="shared" si="18"/>
        <v>-45208.169999999925</v>
      </c>
      <c r="F337" s="18">
        <f>F338</f>
        <v>2311850.79</v>
      </c>
      <c r="G337" s="18">
        <f>G338</f>
        <v>2266442.62</v>
      </c>
      <c r="H337" s="2"/>
    </row>
    <row r="338" spans="1:8" ht="30" outlineLevel="5">
      <c r="A338" s="8" t="s">
        <v>18</v>
      </c>
      <c r="B338" s="9" t="s">
        <v>235</v>
      </c>
      <c r="C338" s="9" t="s">
        <v>19</v>
      </c>
      <c r="D338" s="18">
        <v>2311650.79</v>
      </c>
      <c r="E338" s="17">
        <f t="shared" si="18"/>
        <v>-45208.169999999925</v>
      </c>
      <c r="F338" s="18">
        <v>2311850.79</v>
      </c>
      <c r="G338" s="18">
        <v>2266442.62</v>
      </c>
      <c r="H338" s="2"/>
    </row>
    <row r="339" spans="1:8" outlineLevel="4">
      <c r="A339" s="8" t="s">
        <v>46</v>
      </c>
      <c r="B339" s="9" t="s">
        <v>235</v>
      </c>
      <c r="C339" s="9" t="s">
        <v>47</v>
      </c>
      <c r="D339" s="18">
        <f>D340</f>
        <v>1097.8599999999999</v>
      </c>
      <c r="E339" s="17">
        <f t="shared" si="18"/>
        <v>0</v>
      </c>
      <c r="F339" s="18">
        <f>F340</f>
        <v>1097.8599999999999</v>
      </c>
      <c r="G339" s="18">
        <f>G340</f>
        <v>1097.8599999999999</v>
      </c>
      <c r="H339" s="2"/>
    </row>
    <row r="340" spans="1:8" outlineLevel="5">
      <c r="A340" s="8" t="s">
        <v>48</v>
      </c>
      <c r="B340" s="9" t="s">
        <v>235</v>
      </c>
      <c r="C340" s="9" t="s">
        <v>49</v>
      </c>
      <c r="D340" s="18">
        <v>1097.8599999999999</v>
      </c>
      <c r="E340" s="17">
        <f t="shared" si="18"/>
        <v>0</v>
      </c>
      <c r="F340" s="18">
        <v>1097.8599999999999</v>
      </c>
      <c r="G340" s="18">
        <v>1097.8599999999999</v>
      </c>
      <c r="H340" s="2"/>
    </row>
    <row r="341" spans="1:8" ht="30" outlineLevel="3">
      <c r="A341" s="8" t="s">
        <v>236</v>
      </c>
      <c r="B341" s="9" t="s">
        <v>237</v>
      </c>
      <c r="C341" s="9"/>
      <c r="D341" s="18">
        <f>D344+D342</f>
        <v>281922.98</v>
      </c>
      <c r="E341" s="17">
        <f t="shared" si="18"/>
        <v>-119271.97999999998</v>
      </c>
      <c r="F341" s="18">
        <f>F344+F342</f>
        <v>281922.98</v>
      </c>
      <c r="G341" s="18">
        <f>G344+G342</f>
        <v>162651</v>
      </c>
      <c r="H341" s="2"/>
    </row>
    <row r="342" spans="1:8" ht="54.75" customHeight="1" outlineLevel="3">
      <c r="A342" s="8" t="s">
        <v>30</v>
      </c>
      <c r="B342" s="9" t="s">
        <v>237</v>
      </c>
      <c r="C342" s="9" t="s">
        <v>31</v>
      </c>
      <c r="D342" s="18">
        <f>D343</f>
        <v>7402</v>
      </c>
      <c r="E342" s="17">
        <f t="shared" si="18"/>
        <v>1752</v>
      </c>
      <c r="F342" s="18">
        <f>F343</f>
        <v>9154</v>
      </c>
      <c r="G342" s="18">
        <f>G343</f>
        <v>9154</v>
      </c>
      <c r="H342" s="2"/>
    </row>
    <row r="343" spans="1:8" outlineLevel="3">
      <c r="A343" s="8" t="s">
        <v>139</v>
      </c>
      <c r="B343" s="9" t="s">
        <v>237</v>
      </c>
      <c r="C343" s="9" t="s">
        <v>140</v>
      </c>
      <c r="D343" s="18">
        <v>7402</v>
      </c>
      <c r="E343" s="17">
        <f t="shared" si="18"/>
        <v>1752</v>
      </c>
      <c r="F343" s="18">
        <v>9154</v>
      </c>
      <c r="G343" s="18">
        <v>9154</v>
      </c>
      <c r="H343" s="2"/>
    </row>
    <row r="344" spans="1:8" ht="30.75" customHeight="1" outlineLevel="4">
      <c r="A344" s="8" t="s">
        <v>16</v>
      </c>
      <c r="B344" s="9" t="s">
        <v>237</v>
      </c>
      <c r="C344" s="9" t="s">
        <v>17</v>
      </c>
      <c r="D344" s="18">
        <f>D345</f>
        <v>274520.98</v>
      </c>
      <c r="E344" s="17">
        <f t="shared" si="18"/>
        <v>-121023.97999999998</v>
      </c>
      <c r="F344" s="18">
        <f>F345</f>
        <v>272768.98</v>
      </c>
      <c r="G344" s="18">
        <f>G345</f>
        <v>153497</v>
      </c>
      <c r="H344" s="2"/>
    </row>
    <row r="345" spans="1:8" ht="30" outlineLevel="5">
      <c r="A345" s="8" t="s">
        <v>18</v>
      </c>
      <c r="B345" s="9" t="s">
        <v>237</v>
      </c>
      <c r="C345" s="9" t="s">
        <v>19</v>
      </c>
      <c r="D345" s="18">
        <v>274520.98</v>
      </c>
      <c r="E345" s="17">
        <f t="shared" si="18"/>
        <v>-121023.97999999998</v>
      </c>
      <c r="F345" s="18">
        <v>272768.98</v>
      </c>
      <c r="G345" s="18">
        <v>153497</v>
      </c>
      <c r="H345" s="2"/>
    </row>
    <row r="346" spans="1:8" ht="45" outlineLevel="5">
      <c r="A346" s="8" t="s">
        <v>814</v>
      </c>
      <c r="B346" s="9" t="s">
        <v>815</v>
      </c>
      <c r="C346" s="9"/>
      <c r="D346" s="18">
        <f>D347</f>
        <v>283116.67</v>
      </c>
      <c r="E346" s="17">
        <f t="shared" si="18"/>
        <v>0</v>
      </c>
      <c r="F346" s="18">
        <f>F347</f>
        <v>283116.67</v>
      </c>
      <c r="G346" s="18">
        <f>G347</f>
        <v>283116.67</v>
      </c>
      <c r="H346" s="2"/>
    </row>
    <row r="347" spans="1:8" ht="30.75" customHeight="1" outlineLevel="5">
      <c r="A347" s="8" t="s">
        <v>16</v>
      </c>
      <c r="B347" s="9" t="s">
        <v>815</v>
      </c>
      <c r="C347" s="9" t="s">
        <v>17</v>
      </c>
      <c r="D347" s="18">
        <f>D348</f>
        <v>283116.67</v>
      </c>
      <c r="E347" s="17">
        <f t="shared" si="18"/>
        <v>0</v>
      </c>
      <c r="F347" s="18">
        <f>F348</f>
        <v>283116.67</v>
      </c>
      <c r="G347" s="18">
        <f>G348</f>
        <v>283116.67</v>
      </c>
      <c r="H347" s="2"/>
    </row>
    <row r="348" spans="1:8" ht="30" outlineLevel="5">
      <c r="A348" s="8" t="s">
        <v>18</v>
      </c>
      <c r="B348" s="9" t="s">
        <v>815</v>
      </c>
      <c r="C348" s="9" t="s">
        <v>19</v>
      </c>
      <c r="D348" s="18">
        <v>283116.67</v>
      </c>
      <c r="E348" s="17">
        <f t="shared" si="18"/>
        <v>0</v>
      </c>
      <c r="F348" s="18">
        <v>283116.67</v>
      </c>
      <c r="G348" s="18">
        <v>283116.67</v>
      </c>
      <c r="H348" s="2"/>
    </row>
    <row r="349" spans="1:8" ht="30" outlineLevel="2">
      <c r="A349" s="8" t="s">
        <v>238</v>
      </c>
      <c r="B349" s="9" t="s">
        <v>239</v>
      </c>
      <c r="C349" s="9"/>
      <c r="D349" s="18">
        <f>D350+D353</f>
        <v>1062116.8700000001</v>
      </c>
      <c r="E349" s="17">
        <f t="shared" si="18"/>
        <v>0</v>
      </c>
      <c r="F349" s="18">
        <f>F350+F353</f>
        <v>1062116.8700000001</v>
      </c>
      <c r="G349" s="18">
        <f>G350+G353</f>
        <v>1062116.8700000001</v>
      </c>
      <c r="H349" s="2"/>
    </row>
    <row r="350" spans="1:8" ht="30" outlineLevel="3">
      <c r="A350" s="8" t="s">
        <v>240</v>
      </c>
      <c r="B350" s="9" t="s">
        <v>241</v>
      </c>
      <c r="C350" s="9"/>
      <c r="D350" s="18">
        <f>D351</f>
        <v>358406.87</v>
      </c>
      <c r="E350" s="17">
        <f t="shared" si="18"/>
        <v>0</v>
      </c>
      <c r="F350" s="18">
        <f>F351</f>
        <v>358406.87</v>
      </c>
      <c r="G350" s="18">
        <f>G351</f>
        <v>358406.87</v>
      </c>
      <c r="H350" s="2"/>
    </row>
    <row r="351" spans="1:8" ht="30" customHeight="1" outlineLevel="4">
      <c r="A351" s="8" t="s">
        <v>16</v>
      </c>
      <c r="B351" s="9" t="s">
        <v>241</v>
      </c>
      <c r="C351" s="9" t="s">
        <v>17</v>
      </c>
      <c r="D351" s="18">
        <f>D352</f>
        <v>358406.87</v>
      </c>
      <c r="E351" s="17">
        <f t="shared" si="18"/>
        <v>0</v>
      </c>
      <c r="F351" s="18">
        <f>F352</f>
        <v>358406.87</v>
      </c>
      <c r="G351" s="18">
        <f>G352</f>
        <v>358406.87</v>
      </c>
      <c r="H351" s="2"/>
    </row>
    <row r="352" spans="1:8" ht="30" outlineLevel="5">
      <c r="A352" s="8" t="s">
        <v>18</v>
      </c>
      <c r="B352" s="9" t="s">
        <v>241</v>
      </c>
      <c r="C352" s="9" t="s">
        <v>19</v>
      </c>
      <c r="D352" s="18">
        <v>358406.87</v>
      </c>
      <c r="E352" s="17">
        <f t="shared" si="18"/>
        <v>0</v>
      </c>
      <c r="F352" s="18">
        <v>358406.87</v>
      </c>
      <c r="G352" s="18">
        <v>358406.87</v>
      </c>
      <c r="H352" s="2"/>
    </row>
    <row r="353" spans="1:8" ht="30" outlineLevel="3">
      <c r="A353" s="8" t="s">
        <v>242</v>
      </c>
      <c r="B353" s="9" t="s">
        <v>243</v>
      </c>
      <c r="C353" s="9"/>
      <c r="D353" s="18">
        <f>D354</f>
        <v>703710</v>
      </c>
      <c r="E353" s="17">
        <f t="shared" si="18"/>
        <v>0</v>
      </c>
      <c r="F353" s="18">
        <f>F354</f>
        <v>703710</v>
      </c>
      <c r="G353" s="18">
        <f>G354</f>
        <v>703710</v>
      </c>
      <c r="H353" s="2"/>
    </row>
    <row r="354" spans="1:8" ht="31.5" customHeight="1" outlineLevel="4">
      <c r="A354" s="8" t="s">
        <v>16</v>
      </c>
      <c r="B354" s="9" t="s">
        <v>243</v>
      </c>
      <c r="C354" s="9" t="s">
        <v>17</v>
      </c>
      <c r="D354" s="18">
        <f>D355</f>
        <v>703710</v>
      </c>
      <c r="E354" s="17">
        <f t="shared" si="18"/>
        <v>0</v>
      </c>
      <c r="F354" s="18">
        <f>F355</f>
        <v>703710</v>
      </c>
      <c r="G354" s="18">
        <f>G355</f>
        <v>703710</v>
      </c>
      <c r="H354" s="2"/>
    </row>
    <row r="355" spans="1:8" ht="30" outlineLevel="5">
      <c r="A355" s="8" t="s">
        <v>18</v>
      </c>
      <c r="B355" s="9" t="s">
        <v>243</v>
      </c>
      <c r="C355" s="9" t="s">
        <v>19</v>
      </c>
      <c r="D355" s="18">
        <v>703710</v>
      </c>
      <c r="E355" s="17">
        <f t="shared" si="18"/>
        <v>0</v>
      </c>
      <c r="F355" s="18">
        <v>703710</v>
      </c>
      <c r="G355" s="18">
        <v>703710</v>
      </c>
      <c r="H355" s="2"/>
    </row>
    <row r="356" spans="1:8" ht="30" outlineLevel="2">
      <c r="A356" s="8" t="s">
        <v>244</v>
      </c>
      <c r="B356" s="9" t="s">
        <v>245</v>
      </c>
      <c r="C356" s="9"/>
      <c r="D356" s="18">
        <f>D357</f>
        <v>1082231.47</v>
      </c>
      <c r="E356" s="17">
        <f t="shared" si="18"/>
        <v>-58.46999999997206</v>
      </c>
      <c r="F356" s="18">
        <f t="shared" ref="F356:G358" si="19">F357</f>
        <v>1082181</v>
      </c>
      <c r="G356" s="18">
        <f t="shared" si="19"/>
        <v>1082173</v>
      </c>
      <c r="H356" s="2"/>
    </row>
    <row r="357" spans="1:8" outlineLevel="3">
      <c r="A357" s="8" t="s">
        <v>246</v>
      </c>
      <c r="B357" s="9" t="s">
        <v>247</v>
      </c>
      <c r="C357" s="9"/>
      <c r="D357" s="18">
        <f>D358</f>
        <v>1082231.47</v>
      </c>
      <c r="E357" s="17">
        <f t="shared" ref="E357:E431" si="20">G357-D357</f>
        <v>-58.46999999997206</v>
      </c>
      <c r="F357" s="18">
        <f t="shared" si="19"/>
        <v>1082181</v>
      </c>
      <c r="G357" s="18">
        <f t="shared" si="19"/>
        <v>1082173</v>
      </c>
      <c r="H357" s="2"/>
    </row>
    <row r="358" spans="1:8" ht="30.75" customHeight="1" outlineLevel="4">
      <c r="A358" s="8" t="s">
        <v>16</v>
      </c>
      <c r="B358" s="9" t="s">
        <v>247</v>
      </c>
      <c r="C358" s="9" t="s">
        <v>17</v>
      </c>
      <c r="D358" s="18">
        <f>D359</f>
        <v>1082231.47</v>
      </c>
      <c r="E358" s="17">
        <f t="shared" si="20"/>
        <v>-58.46999999997206</v>
      </c>
      <c r="F358" s="18">
        <f t="shared" si="19"/>
        <v>1082181</v>
      </c>
      <c r="G358" s="18">
        <f t="shared" si="19"/>
        <v>1082173</v>
      </c>
      <c r="H358" s="2"/>
    </row>
    <row r="359" spans="1:8" ht="30" outlineLevel="5">
      <c r="A359" s="8" t="s">
        <v>18</v>
      </c>
      <c r="B359" s="9" t="s">
        <v>247</v>
      </c>
      <c r="C359" s="9" t="s">
        <v>19</v>
      </c>
      <c r="D359" s="18">
        <v>1082231.47</v>
      </c>
      <c r="E359" s="17">
        <f t="shared" si="20"/>
        <v>-58.46999999997206</v>
      </c>
      <c r="F359" s="18">
        <v>1082181</v>
      </c>
      <c r="G359" s="18">
        <v>1082173</v>
      </c>
      <c r="H359" s="2"/>
    </row>
    <row r="360" spans="1:8" outlineLevel="2">
      <c r="A360" s="8" t="s">
        <v>248</v>
      </c>
      <c r="B360" s="9" t="s">
        <v>249</v>
      </c>
      <c r="C360" s="9"/>
      <c r="D360" s="18">
        <f>D361+D368</f>
        <v>7344464.54</v>
      </c>
      <c r="E360" s="17">
        <f t="shared" si="20"/>
        <v>-41496.549999999814</v>
      </c>
      <c r="F360" s="18">
        <f>F361+F368</f>
        <v>7357747.5899999999</v>
      </c>
      <c r="G360" s="18">
        <f>G361+G368</f>
        <v>7302967.9900000002</v>
      </c>
      <c r="H360" s="2"/>
    </row>
    <row r="361" spans="1:8" outlineLevel="3">
      <c r="A361" s="8" t="s">
        <v>250</v>
      </c>
      <c r="B361" s="9" t="s">
        <v>251</v>
      </c>
      <c r="C361" s="9"/>
      <c r="D361" s="18">
        <f>D362+D364+D366</f>
        <v>7328172.54</v>
      </c>
      <c r="E361" s="17">
        <f t="shared" si="20"/>
        <v>-41204.549999999814</v>
      </c>
      <c r="F361" s="18">
        <f>F362+F364+F366</f>
        <v>7341455.5899999999</v>
      </c>
      <c r="G361" s="18">
        <f>G362+G364+G366</f>
        <v>7286967.9900000002</v>
      </c>
      <c r="H361" s="2"/>
    </row>
    <row r="362" spans="1:8" ht="54.75" customHeight="1" outlineLevel="4">
      <c r="A362" s="8" t="s">
        <v>30</v>
      </c>
      <c r="B362" s="9" t="s">
        <v>251</v>
      </c>
      <c r="C362" s="9" t="s">
        <v>31</v>
      </c>
      <c r="D362" s="18">
        <f>D363</f>
        <v>5984446</v>
      </c>
      <c r="E362" s="17">
        <f t="shared" si="20"/>
        <v>-20785.450000000186</v>
      </c>
      <c r="F362" s="18">
        <f>F363</f>
        <v>5975438.8600000003</v>
      </c>
      <c r="G362" s="18">
        <f>G363</f>
        <v>5963660.5499999998</v>
      </c>
      <c r="H362" s="2"/>
    </row>
    <row r="363" spans="1:8" outlineLevel="5">
      <c r="A363" s="8" t="s">
        <v>139</v>
      </c>
      <c r="B363" s="9" t="s">
        <v>251</v>
      </c>
      <c r="C363" s="9" t="s">
        <v>140</v>
      </c>
      <c r="D363" s="18">
        <v>5984446</v>
      </c>
      <c r="E363" s="17">
        <f t="shared" si="20"/>
        <v>-20785.450000000186</v>
      </c>
      <c r="F363" s="18">
        <v>5975438.8600000003</v>
      </c>
      <c r="G363" s="18">
        <v>5963660.5499999998</v>
      </c>
      <c r="H363" s="2"/>
    </row>
    <row r="364" spans="1:8" ht="33.75" customHeight="1" outlineLevel="4">
      <c r="A364" s="8" t="s">
        <v>16</v>
      </c>
      <c r="B364" s="9" t="s">
        <v>251</v>
      </c>
      <c r="C364" s="9" t="s">
        <v>17</v>
      </c>
      <c r="D364" s="18">
        <f>D365</f>
        <v>1335526.54</v>
      </c>
      <c r="E364" s="17">
        <f t="shared" si="20"/>
        <v>-13591.100000000093</v>
      </c>
      <c r="F364" s="18">
        <f>F365</f>
        <v>1364644.73</v>
      </c>
      <c r="G364" s="18">
        <f>G365</f>
        <v>1321935.44</v>
      </c>
      <c r="H364" s="2"/>
    </row>
    <row r="365" spans="1:8" ht="30" outlineLevel="5">
      <c r="A365" s="8" t="s">
        <v>18</v>
      </c>
      <c r="B365" s="9" t="s">
        <v>251</v>
      </c>
      <c r="C365" s="9" t="s">
        <v>19</v>
      </c>
      <c r="D365" s="18">
        <v>1335526.54</v>
      </c>
      <c r="E365" s="17">
        <f t="shared" si="20"/>
        <v>-13591.100000000093</v>
      </c>
      <c r="F365" s="18">
        <v>1364644.73</v>
      </c>
      <c r="G365" s="18">
        <v>1321935.44</v>
      </c>
      <c r="H365" s="2"/>
    </row>
    <row r="366" spans="1:8" outlineLevel="4">
      <c r="A366" s="8" t="s">
        <v>46</v>
      </c>
      <c r="B366" s="9" t="s">
        <v>251</v>
      </c>
      <c r="C366" s="9" t="s">
        <v>47</v>
      </c>
      <c r="D366" s="18">
        <f>D367</f>
        <v>8200</v>
      </c>
      <c r="E366" s="17">
        <f t="shared" si="20"/>
        <v>-6828</v>
      </c>
      <c r="F366" s="18">
        <f>F367</f>
        <v>1372</v>
      </c>
      <c r="G366" s="18">
        <f>G367</f>
        <v>1372</v>
      </c>
      <c r="H366" s="2"/>
    </row>
    <row r="367" spans="1:8" outlineLevel="5">
      <c r="A367" s="8" t="s">
        <v>48</v>
      </c>
      <c r="B367" s="9" t="s">
        <v>251</v>
      </c>
      <c r="C367" s="9" t="s">
        <v>49</v>
      </c>
      <c r="D367" s="18">
        <v>8200</v>
      </c>
      <c r="E367" s="17">
        <f t="shared" si="20"/>
        <v>-6828</v>
      </c>
      <c r="F367" s="18">
        <v>1372</v>
      </c>
      <c r="G367" s="18">
        <v>1372</v>
      </c>
      <c r="H367" s="2"/>
    </row>
    <row r="368" spans="1:8" ht="30" outlineLevel="5">
      <c r="A368" s="8" t="s">
        <v>856</v>
      </c>
      <c r="B368" s="9" t="s">
        <v>857</v>
      </c>
      <c r="C368" s="9"/>
      <c r="D368" s="18">
        <f>D369</f>
        <v>16292</v>
      </c>
      <c r="E368" s="17">
        <f t="shared" si="20"/>
        <v>-292</v>
      </c>
      <c r="F368" s="18">
        <f>F369</f>
        <v>16292</v>
      </c>
      <c r="G368" s="18">
        <f>G369</f>
        <v>16000</v>
      </c>
      <c r="H368" s="2"/>
    </row>
    <row r="369" spans="1:8" ht="30.75" customHeight="1" outlineLevel="5">
      <c r="A369" s="8" t="s">
        <v>16</v>
      </c>
      <c r="B369" s="9" t="s">
        <v>857</v>
      </c>
      <c r="C369" s="9" t="s">
        <v>17</v>
      </c>
      <c r="D369" s="18">
        <f>D370</f>
        <v>16292</v>
      </c>
      <c r="E369" s="17">
        <f t="shared" si="20"/>
        <v>-292</v>
      </c>
      <c r="F369" s="18">
        <f>F370</f>
        <v>16292</v>
      </c>
      <c r="G369" s="18">
        <f>G370</f>
        <v>16000</v>
      </c>
      <c r="H369" s="2"/>
    </row>
    <row r="370" spans="1:8" ht="30" outlineLevel="5">
      <c r="A370" s="8" t="s">
        <v>18</v>
      </c>
      <c r="B370" s="9" t="s">
        <v>857</v>
      </c>
      <c r="C370" s="9" t="s">
        <v>19</v>
      </c>
      <c r="D370" s="18">
        <v>16292</v>
      </c>
      <c r="E370" s="17">
        <f t="shared" si="20"/>
        <v>-292</v>
      </c>
      <c r="F370" s="18">
        <v>16292</v>
      </c>
      <c r="G370" s="18">
        <v>16000</v>
      </c>
      <c r="H370" s="2"/>
    </row>
    <row r="371" spans="1:8" ht="30" outlineLevel="2">
      <c r="A371" s="8" t="s">
        <v>252</v>
      </c>
      <c r="B371" s="9" t="s">
        <v>253</v>
      </c>
      <c r="C371" s="9"/>
      <c r="D371" s="18">
        <f>D372+D375</f>
        <v>1914472.29</v>
      </c>
      <c r="E371" s="17">
        <f t="shared" si="20"/>
        <v>39999.25</v>
      </c>
      <c r="F371" s="18">
        <f>F372+F375</f>
        <v>1954472.29</v>
      </c>
      <c r="G371" s="18">
        <f>G372+G375</f>
        <v>1954471.54</v>
      </c>
      <c r="H371" s="2"/>
    </row>
    <row r="372" spans="1:8" outlineLevel="3">
      <c r="A372" s="8" t="s">
        <v>254</v>
      </c>
      <c r="B372" s="9" t="s">
        <v>255</v>
      </c>
      <c r="C372" s="9"/>
      <c r="D372" s="18">
        <f>D373</f>
        <v>1914472.29</v>
      </c>
      <c r="E372" s="17">
        <f t="shared" si="20"/>
        <v>39999.25</v>
      </c>
      <c r="F372" s="18">
        <f>F373</f>
        <v>1954472.29</v>
      </c>
      <c r="G372" s="18">
        <f>G373</f>
        <v>1954471.54</v>
      </c>
      <c r="H372" s="2"/>
    </row>
    <row r="373" spans="1:8" ht="36" customHeight="1" outlineLevel="4">
      <c r="A373" s="8" t="s">
        <v>16</v>
      </c>
      <c r="B373" s="9" t="s">
        <v>255</v>
      </c>
      <c r="C373" s="9" t="s">
        <v>17</v>
      </c>
      <c r="D373" s="18">
        <f>D374</f>
        <v>1914472.29</v>
      </c>
      <c r="E373" s="17">
        <f t="shared" si="20"/>
        <v>39999.25</v>
      </c>
      <c r="F373" s="18">
        <f>F374</f>
        <v>1954472.29</v>
      </c>
      <c r="G373" s="18">
        <f>G374</f>
        <v>1954471.54</v>
      </c>
      <c r="H373" s="2"/>
    </row>
    <row r="374" spans="1:8" ht="30" outlineLevel="5">
      <c r="A374" s="8" t="s">
        <v>18</v>
      </c>
      <c r="B374" s="9" t="s">
        <v>255</v>
      </c>
      <c r="C374" s="9" t="s">
        <v>19</v>
      </c>
      <c r="D374" s="18">
        <v>1914472.29</v>
      </c>
      <c r="E374" s="17">
        <f t="shared" si="20"/>
        <v>39999.25</v>
      </c>
      <c r="F374" s="18">
        <v>1954472.29</v>
      </c>
      <c r="G374" s="18">
        <v>1954471.54</v>
      </c>
      <c r="H374" s="2"/>
    </row>
    <row r="375" spans="1:8" ht="37.5" hidden="1" customHeight="1" outlineLevel="3">
      <c r="A375" s="8" t="s">
        <v>256</v>
      </c>
      <c r="B375" s="9" t="s">
        <v>257</v>
      </c>
      <c r="C375" s="9"/>
      <c r="D375" s="18">
        <f>D376</f>
        <v>0</v>
      </c>
      <c r="E375" s="17">
        <f t="shared" si="20"/>
        <v>0</v>
      </c>
      <c r="F375" s="18">
        <f>F376</f>
        <v>0</v>
      </c>
      <c r="G375" s="18">
        <f>G376</f>
        <v>0</v>
      </c>
      <c r="H375" s="2"/>
    </row>
    <row r="376" spans="1:8" ht="30" hidden="1" outlineLevel="4">
      <c r="A376" s="8" t="s">
        <v>16</v>
      </c>
      <c r="B376" s="9" t="s">
        <v>257</v>
      </c>
      <c r="C376" s="9" t="s">
        <v>17</v>
      </c>
      <c r="D376" s="18">
        <f>D377</f>
        <v>0</v>
      </c>
      <c r="E376" s="17">
        <f t="shared" si="20"/>
        <v>0</v>
      </c>
      <c r="F376" s="18">
        <f>F377</f>
        <v>0</v>
      </c>
      <c r="G376" s="18">
        <f>G377</f>
        <v>0</v>
      </c>
      <c r="H376" s="2"/>
    </row>
    <row r="377" spans="1:8" ht="30" hidden="1" outlineLevel="5">
      <c r="A377" s="8" t="s">
        <v>18</v>
      </c>
      <c r="B377" s="9" t="s">
        <v>257</v>
      </c>
      <c r="C377" s="9" t="s">
        <v>19</v>
      </c>
      <c r="D377" s="18">
        <v>0</v>
      </c>
      <c r="E377" s="17">
        <f t="shared" si="20"/>
        <v>0</v>
      </c>
      <c r="F377" s="18">
        <v>0</v>
      </c>
      <c r="G377" s="18">
        <v>0</v>
      </c>
      <c r="H377" s="2"/>
    </row>
    <row r="378" spans="1:8" ht="38.25" customHeight="1" outlineLevel="2" collapsed="1">
      <c r="A378" s="8" t="s">
        <v>258</v>
      </c>
      <c r="B378" s="9" t="s">
        <v>259</v>
      </c>
      <c r="C378" s="9"/>
      <c r="D378" s="18">
        <f>D379</f>
        <v>650000</v>
      </c>
      <c r="E378" s="17">
        <f t="shared" si="20"/>
        <v>-8148.359999999986</v>
      </c>
      <c r="F378" s="18">
        <f t="shared" ref="F378:G380" si="21">F379</f>
        <v>643841.52</v>
      </c>
      <c r="G378" s="18">
        <f t="shared" si="21"/>
        <v>641851.64</v>
      </c>
      <c r="H378" s="2"/>
    </row>
    <row r="379" spans="1:8" ht="30" outlineLevel="3">
      <c r="A379" s="8" t="s">
        <v>260</v>
      </c>
      <c r="B379" s="9" t="s">
        <v>261</v>
      </c>
      <c r="C379" s="9"/>
      <c r="D379" s="18">
        <f>D380</f>
        <v>650000</v>
      </c>
      <c r="E379" s="17">
        <f t="shared" si="20"/>
        <v>-8148.359999999986</v>
      </c>
      <c r="F379" s="18">
        <f t="shared" si="21"/>
        <v>643841.52</v>
      </c>
      <c r="G379" s="18">
        <f t="shared" si="21"/>
        <v>641851.64</v>
      </c>
      <c r="H379" s="2"/>
    </row>
    <row r="380" spans="1:8" ht="30" customHeight="1" outlineLevel="4">
      <c r="A380" s="8" t="s">
        <v>16</v>
      </c>
      <c r="B380" s="9" t="s">
        <v>261</v>
      </c>
      <c r="C380" s="9" t="s">
        <v>17</v>
      </c>
      <c r="D380" s="18">
        <f>D381</f>
        <v>650000</v>
      </c>
      <c r="E380" s="17">
        <f t="shared" si="20"/>
        <v>-8148.359999999986</v>
      </c>
      <c r="F380" s="18">
        <f t="shared" si="21"/>
        <v>643841.52</v>
      </c>
      <c r="G380" s="18">
        <f t="shared" si="21"/>
        <v>641851.64</v>
      </c>
      <c r="H380" s="2"/>
    </row>
    <row r="381" spans="1:8" ht="30" outlineLevel="5">
      <c r="A381" s="8" t="s">
        <v>18</v>
      </c>
      <c r="B381" s="9" t="s">
        <v>261</v>
      </c>
      <c r="C381" s="9" t="s">
        <v>19</v>
      </c>
      <c r="D381" s="18">
        <v>650000</v>
      </c>
      <c r="E381" s="17">
        <f t="shared" si="20"/>
        <v>-8148.359999999986</v>
      </c>
      <c r="F381" s="18">
        <v>643841.52</v>
      </c>
      <c r="G381" s="18">
        <v>641851.64</v>
      </c>
      <c r="H381" s="2"/>
    </row>
    <row r="382" spans="1:8" ht="13.5" hidden="1" customHeight="1" outlineLevel="2">
      <c r="A382" s="8" t="s">
        <v>262</v>
      </c>
      <c r="B382" s="9" t="s">
        <v>263</v>
      </c>
      <c r="C382" s="9"/>
      <c r="D382" s="18">
        <f>D383+D386+D389</f>
        <v>0</v>
      </c>
      <c r="E382" s="17">
        <f t="shared" si="20"/>
        <v>0</v>
      </c>
      <c r="F382" s="18">
        <f>F383+F386+F389</f>
        <v>0</v>
      </c>
      <c r="G382" s="18">
        <f>G383+G386+G389</f>
        <v>0</v>
      </c>
      <c r="H382" s="2"/>
    </row>
    <row r="383" spans="1:8" ht="90" hidden="1" outlineLevel="3">
      <c r="A383" s="19" t="s">
        <v>264</v>
      </c>
      <c r="B383" s="9" t="s">
        <v>265</v>
      </c>
      <c r="C383" s="9"/>
      <c r="D383" s="18">
        <f>D384</f>
        <v>0</v>
      </c>
      <c r="E383" s="17">
        <f t="shared" si="20"/>
        <v>0</v>
      </c>
      <c r="F383" s="18">
        <f>F384</f>
        <v>0</v>
      </c>
      <c r="G383" s="18">
        <f>G384</f>
        <v>0</v>
      </c>
      <c r="H383" s="2"/>
    </row>
    <row r="384" spans="1:8" ht="30" hidden="1" outlineLevel="4">
      <c r="A384" s="8" t="s">
        <v>16</v>
      </c>
      <c r="B384" s="9" t="s">
        <v>265</v>
      </c>
      <c r="C384" s="9" t="s">
        <v>17</v>
      </c>
      <c r="D384" s="18">
        <f>D385</f>
        <v>0</v>
      </c>
      <c r="E384" s="17">
        <f t="shared" si="20"/>
        <v>0</v>
      </c>
      <c r="F384" s="18">
        <f>F385</f>
        <v>0</v>
      </c>
      <c r="G384" s="18">
        <f>G385</f>
        <v>0</v>
      </c>
      <c r="H384" s="2"/>
    </row>
    <row r="385" spans="1:8" ht="30" hidden="1" outlineLevel="5">
      <c r="A385" s="8" t="s">
        <v>18</v>
      </c>
      <c r="B385" s="9" t="s">
        <v>265</v>
      </c>
      <c r="C385" s="9" t="s">
        <v>19</v>
      </c>
      <c r="D385" s="18">
        <v>0</v>
      </c>
      <c r="E385" s="17">
        <f t="shared" si="20"/>
        <v>0</v>
      </c>
      <c r="F385" s="18">
        <v>0</v>
      </c>
      <c r="G385" s="18">
        <v>0</v>
      </c>
      <c r="H385" s="2"/>
    </row>
    <row r="386" spans="1:8" ht="81.75" hidden="1" customHeight="1" outlineLevel="3">
      <c r="A386" s="19" t="s">
        <v>266</v>
      </c>
      <c r="B386" s="9" t="s">
        <v>267</v>
      </c>
      <c r="C386" s="9"/>
      <c r="D386" s="18">
        <f>D387</f>
        <v>0</v>
      </c>
      <c r="E386" s="17">
        <f t="shared" si="20"/>
        <v>0</v>
      </c>
      <c r="F386" s="18">
        <f>F387</f>
        <v>0</v>
      </c>
      <c r="G386" s="18">
        <f>G387</f>
        <v>0</v>
      </c>
      <c r="H386" s="2"/>
    </row>
    <row r="387" spans="1:8" ht="30" hidden="1" outlineLevel="4">
      <c r="A387" s="8" t="s">
        <v>16</v>
      </c>
      <c r="B387" s="9" t="s">
        <v>267</v>
      </c>
      <c r="C387" s="9" t="s">
        <v>17</v>
      </c>
      <c r="D387" s="18">
        <f>D388</f>
        <v>0</v>
      </c>
      <c r="E387" s="17">
        <f t="shared" si="20"/>
        <v>0</v>
      </c>
      <c r="F387" s="18">
        <f>F388</f>
        <v>0</v>
      </c>
      <c r="G387" s="18">
        <f>G388</f>
        <v>0</v>
      </c>
      <c r="H387" s="2"/>
    </row>
    <row r="388" spans="1:8" ht="30" hidden="1" outlineLevel="5">
      <c r="A388" s="8" t="s">
        <v>18</v>
      </c>
      <c r="B388" s="9" t="s">
        <v>267</v>
      </c>
      <c r="C388" s="9" t="s">
        <v>19</v>
      </c>
      <c r="D388" s="18">
        <v>0</v>
      </c>
      <c r="E388" s="17">
        <f t="shared" si="20"/>
        <v>0</v>
      </c>
      <c r="F388" s="18">
        <v>0</v>
      </c>
      <c r="G388" s="18">
        <v>0</v>
      </c>
      <c r="H388" s="2"/>
    </row>
    <row r="389" spans="1:8" ht="69" hidden="1" customHeight="1" outlineLevel="3">
      <c r="A389" s="19" t="s">
        <v>268</v>
      </c>
      <c r="B389" s="9" t="s">
        <v>269</v>
      </c>
      <c r="C389" s="9"/>
      <c r="D389" s="18">
        <f>D390</f>
        <v>0</v>
      </c>
      <c r="E389" s="17">
        <f t="shared" si="20"/>
        <v>0</v>
      </c>
      <c r="F389" s="18">
        <f>F390</f>
        <v>0</v>
      </c>
      <c r="G389" s="18">
        <f>G390</f>
        <v>0</v>
      </c>
      <c r="H389" s="2"/>
    </row>
    <row r="390" spans="1:8" ht="30" hidden="1" outlineLevel="4">
      <c r="A390" s="8" t="s">
        <v>16</v>
      </c>
      <c r="B390" s="9" t="s">
        <v>269</v>
      </c>
      <c r="C390" s="9" t="s">
        <v>17</v>
      </c>
      <c r="D390" s="18">
        <f>D391</f>
        <v>0</v>
      </c>
      <c r="E390" s="17">
        <f t="shared" si="20"/>
        <v>0</v>
      </c>
      <c r="F390" s="18">
        <f>F391</f>
        <v>0</v>
      </c>
      <c r="G390" s="18">
        <f>G391</f>
        <v>0</v>
      </c>
      <c r="H390" s="2"/>
    </row>
    <row r="391" spans="1:8" ht="30" hidden="1" outlineLevel="5">
      <c r="A391" s="8" t="s">
        <v>18</v>
      </c>
      <c r="B391" s="9" t="s">
        <v>269</v>
      </c>
      <c r="C391" s="9" t="s">
        <v>19</v>
      </c>
      <c r="D391" s="18">
        <v>0</v>
      </c>
      <c r="E391" s="17">
        <f t="shared" si="20"/>
        <v>0</v>
      </c>
      <c r="F391" s="18">
        <v>0</v>
      </c>
      <c r="G391" s="18">
        <v>0</v>
      </c>
      <c r="H391" s="2"/>
    </row>
    <row r="392" spans="1:8" outlineLevel="2" collapsed="1">
      <c r="A392" s="8" t="s">
        <v>270</v>
      </c>
      <c r="B392" s="9" t="s">
        <v>271</v>
      </c>
      <c r="C392" s="9"/>
      <c r="D392" s="18">
        <f>D393+D396+D399</f>
        <v>1157100</v>
      </c>
      <c r="E392" s="17">
        <f t="shared" si="20"/>
        <v>0</v>
      </c>
      <c r="F392" s="18">
        <f>F393+F396+F399</f>
        <v>1157100</v>
      </c>
      <c r="G392" s="18">
        <f>G393+G396+G399</f>
        <v>1157100</v>
      </c>
      <c r="H392" s="2"/>
    </row>
    <row r="393" spans="1:8" outlineLevel="3">
      <c r="A393" s="8" t="s">
        <v>272</v>
      </c>
      <c r="B393" s="9" t="s">
        <v>273</v>
      </c>
      <c r="C393" s="9"/>
      <c r="D393" s="18">
        <f>D394</f>
        <v>1000000</v>
      </c>
      <c r="E393" s="17">
        <f t="shared" si="20"/>
        <v>0</v>
      </c>
      <c r="F393" s="18">
        <f>F394</f>
        <v>1000000</v>
      </c>
      <c r="G393" s="18">
        <f>G394</f>
        <v>1000000</v>
      </c>
      <c r="H393" s="2"/>
    </row>
    <row r="394" spans="1:8" ht="29.25" customHeight="1" outlineLevel="4">
      <c r="A394" s="8" t="s">
        <v>16</v>
      </c>
      <c r="B394" s="9" t="s">
        <v>273</v>
      </c>
      <c r="C394" s="9" t="s">
        <v>17</v>
      </c>
      <c r="D394" s="18">
        <f>D395</f>
        <v>1000000</v>
      </c>
      <c r="E394" s="17">
        <f t="shared" si="20"/>
        <v>0</v>
      </c>
      <c r="F394" s="18">
        <f>F395</f>
        <v>1000000</v>
      </c>
      <c r="G394" s="18">
        <f>G395</f>
        <v>1000000</v>
      </c>
      <c r="H394" s="2"/>
    </row>
    <row r="395" spans="1:8" ht="30" outlineLevel="5">
      <c r="A395" s="8" t="s">
        <v>18</v>
      </c>
      <c r="B395" s="9" t="s">
        <v>273</v>
      </c>
      <c r="C395" s="9" t="s">
        <v>19</v>
      </c>
      <c r="D395" s="18">
        <v>1000000</v>
      </c>
      <c r="E395" s="17">
        <f t="shared" si="20"/>
        <v>0</v>
      </c>
      <c r="F395" s="18">
        <v>1000000</v>
      </c>
      <c r="G395" s="18">
        <v>1000000</v>
      </c>
      <c r="H395" s="2"/>
    </row>
    <row r="396" spans="1:8" ht="30" outlineLevel="5">
      <c r="A396" s="8" t="s">
        <v>816</v>
      </c>
      <c r="B396" s="9" t="s">
        <v>819</v>
      </c>
      <c r="C396" s="9"/>
      <c r="D396" s="18">
        <f>D397</f>
        <v>105000</v>
      </c>
      <c r="E396" s="17">
        <f t="shared" si="20"/>
        <v>0</v>
      </c>
      <c r="F396" s="18">
        <f>F397</f>
        <v>105000</v>
      </c>
      <c r="G396" s="18">
        <f>G397</f>
        <v>105000</v>
      </c>
      <c r="H396" s="2"/>
    </row>
    <row r="397" spans="1:8" ht="31.5" customHeight="1" outlineLevel="5">
      <c r="A397" s="8" t="s">
        <v>16</v>
      </c>
      <c r="B397" s="9" t="s">
        <v>819</v>
      </c>
      <c r="C397" s="9" t="s">
        <v>17</v>
      </c>
      <c r="D397" s="18">
        <f>D398</f>
        <v>105000</v>
      </c>
      <c r="E397" s="17">
        <f t="shared" si="20"/>
        <v>0</v>
      </c>
      <c r="F397" s="18">
        <f>F398</f>
        <v>105000</v>
      </c>
      <c r="G397" s="18">
        <f>G398</f>
        <v>105000</v>
      </c>
      <c r="H397" s="2"/>
    </row>
    <row r="398" spans="1:8" ht="30" outlineLevel="5">
      <c r="A398" s="8" t="s">
        <v>18</v>
      </c>
      <c r="B398" s="9" t="s">
        <v>819</v>
      </c>
      <c r="C398" s="9" t="s">
        <v>19</v>
      </c>
      <c r="D398" s="18">
        <v>105000</v>
      </c>
      <c r="E398" s="17">
        <f t="shared" si="20"/>
        <v>0</v>
      </c>
      <c r="F398" s="18">
        <v>105000</v>
      </c>
      <c r="G398" s="18">
        <v>105000</v>
      </c>
      <c r="H398" s="2"/>
    </row>
    <row r="399" spans="1:8" ht="30" outlineLevel="5">
      <c r="A399" s="8" t="s">
        <v>817</v>
      </c>
      <c r="B399" s="9" t="s">
        <v>820</v>
      </c>
      <c r="C399" s="9"/>
      <c r="D399" s="18">
        <f>D400</f>
        <v>52100</v>
      </c>
      <c r="E399" s="17">
        <f t="shared" si="20"/>
        <v>0</v>
      </c>
      <c r="F399" s="18">
        <f>F400</f>
        <v>52100</v>
      </c>
      <c r="G399" s="18">
        <f>G400</f>
        <v>52100</v>
      </c>
      <c r="H399" s="2"/>
    </row>
    <row r="400" spans="1:8" outlineLevel="5">
      <c r="A400" s="8" t="s">
        <v>8</v>
      </c>
      <c r="B400" s="9" t="s">
        <v>820</v>
      </c>
      <c r="C400" s="9" t="s">
        <v>9</v>
      </c>
      <c r="D400" s="18">
        <f>D401</f>
        <v>52100</v>
      </c>
      <c r="E400" s="17">
        <f t="shared" si="20"/>
        <v>0</v>
      </c>
      <c r="F400" s="18">
        <f>F401</f>
        <v>52100</v>
      </c>
      <c r="G400" s="18">
        <f>G401</f>
        <v>52100</v>
      </c>
      <c r="H400" s="2"/>
    </row>
    <row r="401" spans="1:8" outlineLevel="5">
      <c r="A401" s="8" t="s">
        <v>818</v>
      </c>
      <c r="B401" s="9" t="s">
        <v>820</v>
      </c>
      <c r="C401" s="9" t="s">
        <v>821</v>
      </c>
      <c r="D401" s="18">
        <v>52100</v>
      </c>
      <c r="E401" s="17">
        <f t="shared" si="20"/>
        <v>0</v>
      </c>
      <c r="F401" s="18">
        <v>52100</v>
      </c>
      <c r="G401" s="18">
        <v>52100</v>
      </c>
      <c r="H401" s="2"/>
    </row>
    <row r="402" spans="1:8" ht="30" outlineLevel="1">
      <c r="A402" s="8" t="s">
        <v>274</v>
      </c>
      <c r="B402" s="9" t="s">
        <v>275</v>
      </c>
      <c r="C402" s="9"/>
      <c r="D402" s="18">
        <f>D403</f>
        <v>920217</v>
      </c>
      <c r="E402" s="17">
        <f t="shared" si="20"/>
        <v>0</v>
      </c>
      <c r="F402" s="18">
        <f>F403</f>
        <v>920217</v>
      </c>
      <c r="G402" s="18">
        <f>G403</f>
        <v>920217</v>
      </c>
      <c r="H402" s="2"/>
    </row>
    <row r="403" spans="1:8" ht="30" outlineLevel="2">
      <c r="A403" s="8" t="s">
        <v>276</v>
      </c>
      <c r="B403" s="9" t="s">
        <v>277</v>
      </c>
      <c r="C403" s="9"/>
      <c r="D403" s="18">
        <f>D404</f>
        <v>920217</v>
      </c>
      <c r="E403" s="17">
        <f t="shared" si="20"/>
        <v>0</v>
      </c>
      <c r="F403" s="18">
        <f>F404</f>
        <v>920217</v>
      </c>
      <c r="G403" s="18">
        <f>G404</f>
        <v>920217</v>
      </c>
      <c r="H403" s="2"/>
    </row>
    <row r="404" spans="1:8" outlineLevel="3">
      <c r="A404" s="8" t="s">
        <v>278</v>
      </c>
      <c r="B404" s="9" t="s">
        <v>279</v>
      </c>
      <c r="C404" s="9"/>
      <c r="D404" s="18">
        <f>D405+D407</f>
        <v>920217</v>
      </c>
      <c r="E404" s="17">
        <f t="shared" si="20"/>
        <v>0</v>
      </c>
      <c r="F404" s="18">
        <f>F405+F407</f>
        <v>920217</v>
      </c>
      <c r="G404" s="18">
        <f>G405+G407</f>
        <v>920217</v>
      </c>
      <c r="H404" s="2"/>
    </row>
    <row r="405" spans="1:8" ht="47.25" customHeight="1" outlineLevel="4">
      <c r="A405" s="8" t="s">
        <v>30</v>
      </c>
      <c r="B405" s="9" t="s">
        <v>279</v>
      </c>
      <c r="C405" s="9" t="s">
        <v>31</v>
      </c>
      <c r="D405" s="18">
        <f>D406</f>
        <v>600407</v>
      </c>
      <c r="E405" s="17">
        <f t="shared" si="20"/>
        <v>0</v>
      </c>
      <c r="F405" s="18">
        <f>F406</f>
        <v>600407</v>
      </c>
      <c r="G405" s="18">
        <f>G406</f>
        <v>600407</v>
      </c>
      <c r="H405" s="2"/>
    </row>
    <row r="406" spans="1:8" ht="24" customHeight="1" outlineLevel="5">
      <c r="A406" s="8" t="s">
        <v>32</v>
      </c>
      <c r="B406" s="9" t="s">
        <v>279</v>
      </c>
      <c r="C406" s="9" t="s">
        <v>33</v>
      </c>
      <c r="D406" s="18">
        <v>600407</v>
      </c>
      <c r="E406" s="17">
        <f t="shared" si="20"/>
        <v>0</v>
      </c>
      <c r="F406" s="18">
        <v>600407</v>
      </c>
      <c r="G406" s="18">
        <v>600407</v>
      </c>
      <c r="H406" s="2"/>
    </row>
    <row r="407" spans="1:8" ht="33.75" customHeight="1" outlineLevel="4">
      <c r="A407" s="8" t="s">
        <v>16</v>
      </c>
      <c r="B407" s="9" t="s">
        <v>279</v>
      </c>
      <c r="C407" s="9" t="s">
        <v>17</v>
      </c>
      <c r="D407" s="18">
        <f>D408</f>
        <v>319810</v>
      </c>
      <c r="E407" s="17">
        <f t="shared" si="20"/>
        <v>0</v>
      </c>
      <c r="F407" s="18">
        <f>F408</f>
        <v>319810</v>
      </c>
      <c r="G407" s="18">
        <f>G408</f>
        <v>319810</v>
      </c>
      <c r="H407" s="2"/>
    </row>
    <row r="408" spans="1:8" ht="30" outlineLevel="5">
      <c r="A408" s="8" t="s">
        <v>18</v>
      </c>
      <c r="B408" s="9" t="s">
        <v>279</v>
      </c>
      <c r="C408" s="9" t="s">
        <v>19</v>
      </c>
      <c r="D408" s="18">
        <v>319810</v>
      </c>
      <c r="E408" s="17">
        <f t="shared" si="20"/>
        <v>0</v>
      </c>
      <c r="F408" s="18">
        <v>319810</v>
      </c>
      <c r="G408" s="18">
        <v>319810</v>
      </c>
      <c r="H408" s="2"/>
    </row>
    <row r="409" spans="1:8" ht="35.25" customHeight="1">
      <c r="A409" s="14" t="s">
        <v>280</v>
      </c>
      <c r="B409" s="15" t="s">
        <v>281</v>
      </c>
      <c r="C409" s="15"/>
      <c r="D409" s="16">
        <f>D410+D414+D418+D424+D428+D432+D439+D443</f>
        <v>6534165</v>
      </c>
      <c r="E409" s="17">
        <f t="shared" si="20"/>
        <v>-314053.84999999963</v>
      </c>
      <c r="F409" s="16">
        <f>F410+F414+F418+F424+F428+F432+F439+F443</f>
        <v>6442365</v>
      </c>
      <c r="G409" s="16">
        <f>G410+G414+G418+G424+G428+G432+G439+G443</f>
        <v>6220111.1500000004</v>
      </c>
      <c r="H409" s="2"/>
    </row>
    <row r="410" spans="1:8" outlineLevel="2">
      <c r="A410" s="8" t="s">
        <v>282</v>
      </c>
      <c r="B410" s="9" t="s">
        <v>283</v>
      </c>
      <c r="C410" s="9"/>
      <c r="D410" s="18">
        <f>D411</f>
        <v>35000</v>
      </c>
      <c r="E410" s="17">
        <f t="shared" si="20"/>
        <v>-35000</v>
      </c>
      <c r="F410" s="18">
        <f t="shared" ref="F410:G412" si="22">F411</f>
        <v>35000</v>
      </c>
      <c r="G410" s="18">
        <f t="shared" si="22"/>
        <v>0</v>
      </c>
      <c r="H410" s="2"/>
    </row>
    <row r="411" spans="1:8" outlineLevel="3">
      <c r="A411" s="8" t="s">
        <v>284</v>
      </c>
      <c r="B411" s="9" t="s">
        <v>285</v>
      </c>
      <c r="C411" s="9"/>
      <c r="D411" s="18">
        <f>D412</f>
        <v>35000</v>
      </c>
      <c r="E411" s="17">
        <f t="shared" si="20"/>
        <v>-35000</v>
      </c>
      <c r="F411" s="18">
        <f t="shared" si="22"/>
        <v>35000</v>
      </c>
      <c r="G411" s="18">
        <f t="shared" si="22"/>
        <v>0</v>
      </c>
      <c r="H411" s="2"/>
    </row>
    <row r="412" spans="1:8" ht="33.75" customHeight="1" outlineLevel="4">
      <c r="A412" s="8" t="s">
        <v>16</v>
      </c>
      <c r="B412" s="9" t="s">
        <v>285</v>
      </c>
      <c r="C412" s="9" t="s">
        <v>17</v>
      </c>
      <c r="D412" s="18">
        <f>D413</f>
        <v>35000</v>
      </c>
      <c r="E412" s="17">
        <f t="shared" si="20"/>
        <v>-35000</v>
      </c>
      <c r="F412" s="18">
        <f t="shared" si="22"/>
        <v>35000</v>
      </c>
      <c r="G412" s="18">
        <f t="shared" si="22"/>
        <v>0</v>
      </c>
      <c r="H412" s="2"/>
    </row>
    <row r="413" spans="1:8" ht="30" outlineLevel="5">
      <c r="A413" s="8" t="s">
        <v>18</v>
      </c>
      <c r="B413" s="9" t="s">
        <v>285</v>
      </c>
      <c r="C413" s="9" t="s">
        <v>19</v>
      </c>
      <c r="D413" s="18">
        <v>35000</v>
      </c>
      <c r="E413" s="17">
        <f t="shared" si="20"/>
        <v>-35000</v>
      </c>
      <c r="F413" s="18">
        <v>35000</v>
      </c>
      <c r="G413" s="18">
        <v>0</v>
      </c>
      <c r="H413" s="2"/>
    </row>
    <row r="414" spans="1:8" ht="30" hidden="1" customHeight="1" outlineLevel="2">
      <c r="A414" s="8" t="s">
        <v>796</v>
      </c>
      <c r="B414" s="9" t="s">
        <v>286</v>
      </c>
      <c r="C414" s="9"/>
      <c r="D414" s="18">
        <f>D415</f>
        <v>0</v>
      </c>
      <c r="E414" s="17">
        <f t="shared" si="20"/>
        <v>0</v>
      </c>
      <c r="F414" s="18">
        <f t="shared" ref="F414:G416" si="23">F415</f>
        <v>0</v>
      </c>
      <c r="G414" s="18">
        <f t="shared" si="23"/>
        <v>0</v>
      </c>
      <c r="H414" s="2"/>
    </row>
    <row r="415" spans="1:8" ht="30" hidden="1" outlineLevel="3">
      <c r="A415" s="8" t="s">
        <v>797</v>
      </c>
      <c r="B415" s="9" t="s">
        <v>287</v>
      </c>
      <c r="C415" s="9"/>
      <c r="D415" s="18">
        <f>D416</f>
        <v>0</v>
      </c>
      <c r="E415" s="17">
        <f t="shared" si="20"/>
        <v>0</v>
      </c>
      <c r="F415" s="18">
        <f t="shared" si="23"/>
        <v>0</v>
      </c>
      <c r="G415" s="18">
        <f t="shared" si="23"/>
        <v>0</v>
      </c>
      <c r="H415" s="2"/>
    </row>
    <row r="416" spans="1:8" ht="30" hidden="1" outlineLevel="4">
      <c r="A416" s="8" t="s">
        <v>16</v>
      </c>
      <c r="B416" s="9" t="s">
        <v>287</v>
      </c>
      <c r="C416" s="9" t="s">
        <v>17</v>
      </c>
      <c r="D416" s="18">
        <f>D417</f>
        <v>0</v>
      </c>
      <c r="E416" s="17">
        <f t="shared" si="20"/>
        <v>0</v>
      </c>
      <c r="F416" s="18">
        <f t="shared" si="23"/>
        <v>0</v>
      </c>
      <c r="G416" s="18">
        <f t="shared" si="23"/>
        <v>0</v>
      </c>
      <c r="H416" s="2"/>
    </row>
    <row r="417" spans="1:8" ht="30" hidden="1" outlineLevel="5">
      <c r="A417" s="8" t="s">
        <v>18</v>
      </c>
      <c r="B417" s="9" t="s">
        <v>287</v>
      </c>
      <c r="C417" s="9" t="s">
        <v>19</v>
      </c>
      <c r="D417" s="18">
        <v>0</v>
      </c>
      <c r="E417" s="17">
        <f t="shared" si="20"/>
        <v>0</v>
      </c>
      <c r="F417" s="18">
        <v>0</v>
      </c>
      <c r="G417" s="18">
        <v>0</v>
      </c>
      <c r="H417" s="2"/>
    </row>
    <row r="418" spans="1:8" ht="45" outlineLevel="2" collapsed="1">
      <c r="A418" s="8" t="s">
        <v>798</v>
      </c>
      <c r="B418" s="9" t="s">
        <v>288</v>
      </c>
      <c r="C418" s="9"/>
      <c r="D418" s="18">
        <f>D419</f>
        <v>200000</v>
      </c>
      <c r="E418" s="17">
        <f t="shared" si="20"/>
        <v>-26588.850000000006</v>
      </c>
      <c r="F418" s="18">
        <f>F419</f>
        <v>200000</v>
      </c>
      <c r="G418" s="18">
        <f>G419</f>
        <v>173411.15</v>
      </c>
      <c r="H418" s="2"/>
    </row>
    <row r="419" spans="1:8" outlineLevel="3">
      <c r="A419" s="8" t="s">
        <v>289</v>
      </c>
      <c r="B419" s="9" t="s">
        <v>290</v>
      </c>
      <c r="C419" s="9"/>
      <c r="D419" s="18">
        <f>D420</f>
        <v>200000</v>
      </c>
      <c r="E419" s="17">
        <f t="shared" si="20"/>
        <v>-26588.850000000006</v>
      </c>
      <c r="F419" s="18">
        <f>F420+F422</f>
        <v>200000</v>
      </c>
      <c r="G419" s="18">
        <f>G420+G422</f>
        <v>173411.15</v>
      </c>
      <c r="H419" s="2"/>
    </row>
    <row r="420" spans="1:8" ht="33.75" customHeight="1" outlineLevel="4">
      <c r="A420" s="8" t="s">
        <v>16</v>
      </c>
      <c r="B420" s="9" t="s">
        <v>290</v>
      </c>
      <c r="C420" s="9" t="s">
        <v>17</v>
      </c>
      <c r="D420" s="18">
        <f>D421</f>
        <v>200000</v>
      </c>
      <c r="E420" s="17">
        <f t="shared" si="20"/>
        <v>-200000</v>
      </c>
      <c r="F420" s="18">
        <f>F421</f>
        <v>26588.85</v>
      </c>
      <c r="G420" s="18">
        <f>G421</f>
        <v>0</v>
      </c>
      <c r="H420" s="2"/>
    </row>
    <row r="421" spans="1:8" ht="30" outlineLevel="5">
      <c r="A421" s="8" t="s">
        <v>18</v>
      </c>
      <c r="B421" s="9" t="s">
        <v>290</v>
      </c>
      <c r="C421" s="9" t="s">
        <v>19</v>
      </c>
      <c r="D421" s="18">
        <v>200000</v>
      </c>
      <c r="E421" s="17">
        <f t="shared" si="20"/>
        <v>-200000</v>
      </c>
      <c r="F421" s="18">
        <v>26588.85</v>
      </c>
      <c r="G421" s="18">
        <v>0</v>
      </c>
      <c r="H421" s="2"/>
    </row>
    <row r="422" spans="1:8" outlineLevel="5">
      <c r="A422" s="8" t="s">
        <v>46</v>
      </c>
      <c r="B422" s="9" t="s">
        <v>290</v>
      </c>
      <c r="C422" s="9" t="s">
        <v>47</v>
      </c>
      <c r="D422" s="18">
        <v>0</v>
      </c>
      <c r="E422" s="17">
        <f t="shared" si="20"/>
        <v>173411.15</v>
      </c>
      <c r="F422" s="18">
        <f>F423</f>
        <v>173411.15</v>
      </c>
      <c r="G422" s="18">
        <f>G423</f>
        <v>173411.15</v>
      </c>
      <c r="H422" s="2"/>
    </row>
    <row r="423" spans="1:8" ht="45" outlineLevel="5">
      <c r="A423" s="8" t="s">
        <v>501</v>
      </c>
      <c r="B423" s="9" t="s">
        <v>290</v>
      </c>
      <c r="C423" s="9" t="s">
        <v>502</v>
      </c>
      <c r="D423" s="18">
        <v>0</v>
      </c>
      <c r="E423" s="17">
        <f t="shared" si="20"/>
        <v>173411.15</v>
      </c>
      <c r="F423" s="18">
        <v>173411.15</v>
      </c>
      <c r="G423" s="18">
        <v>173411.15</v>
      </c>
      <c r="H423" s="2"/>
    </row>
    <row r="424" spans="1:8" ht="30" outlineLevel="2">
      <c r="A424" s="8" t="s">
        <v>291</v>
      </c>
      <c r="B424" s="9" t="s">
        <v>292</v>
      </c>
      <c r="C424" s="9"/>
      <c r="D424" s="18">
        <f>D425</f>
        <v>50000</v>
      </c>
      <c r="E424" s="17">
        <f t="shared" si="20"/>
        <v>-50000</v>
      </c>
      <c r="F424" s="18">
        <f t="shared" ref="F424:G426" si="24">F425</f>
        <v>50000</v>
      </c>
      <c r="G424" s="18">
        <f t="shared" si="24"/>
        <v>0</v>
      </c>
      <c r="H424" s="2"/>
    </row>
    <row r="425" spans="1:8" ht="30" outlineLevel="3">
      <c r="A425" s="8" t="s">
        <v>293</v>
      </c>
      <c r="B425" s="9" t="s">
        <v>294</v>
      </c>
      <c r="C425" s="9"/>
      <c r="D425" s="18">
        <f>D426</f>
        <v>50000</v>
      </c>
      <c r="E425" s="17">
        <f t="shared" si="20"/>
        <v>-50000</v>
      </c>
      <c r="F425" s="18">
        <f t="shared" si="24"/>
        <v>50000</v>
      </c>
      <c r="G425" s="18">
        <f t="shared" si="24"/>
        <v>0</v>
      </c>
      <c r="H425" s="2"/>
    </row>
    <row r="426" spans="1:8" ht="31.5" customHeight="1" outlineLevel="4">
      <c r="A426" s="8" t="s">
        <v>16</v>
      </c>
      <c r="B426" s="9" t="s">
        <v>294</v>
      </c>
      <c r="C426" s="9" t="s">
        <v>17</v>
      </c>
      <c r="D426" s="18">
        <f>D427</f>
        <v>50000</v>
      </c>
      <c r="E426" s="17">
        <f t="shared" si="20"/>
        <v>-50000</v>
      </c>
      <c r="F426" s="18">
        <f t="shared" si="24"/>
        <v>50000</v>
      </c>
      <c r="G426" s="18">
        <f t="shared" si="24"/>
        <v>0</v>
      </c>
      <c r="H426" s="2"/>
    </row>
    <row r="427" spans="1:8" ht="30" outlineLevel="5">
      <c r="A427" s="8" t="s">
        <v>18</v>
      </c>
      <c r="B427" s="9" t="s">
        <v>294</v>
      </c>
      <c r="C427" s="9" t="s">
        <v>19</v>
      </c>
      <c r="D427" s="18">
        <v>50000</v>
      </c>
      <c r="E427" s="17">
        <f t="shared" si="20"/>
        <v>-50000</v>
      </c>
      <c r="F427" s="18">
        <v>50000</v>
      </c>
      <c r="G427" s="18">
        <v>0</v>
      </c>
      <c r="H427" s="2"/>
    </row>
    <row r="428" spans="1:8" ht="30.75" customHeight="1" outlineLevel="2">
      <c r="A428" s="8" t="s">
        <v>295</v>
      </c>
      <c r="B428" s="9" t="s">
        <v>296</v>
      </c>
      <c r="C428" s="9"/>
      <c r="D428" s="18">
        <f>D429</f>
        <v>181000</v>
      </c>
      <c r="E428" s="17">
        <f t="shared" si="20"/>
        <v>-181000</v>
      </c>
      <c r="F428" s="18">
        <f t="shared" ref="F428:G430" si="25">F429</f>
        <v>89200</v>
      </c>
      <c r="G428" s="18">
        <f t="shared" si="25"/>
        <v>0</v>
      </c>
      <c r="H428" s="2"/>
    </row>
    <row r="429" spans="1:8" outlineLevel="3">
      <c r="A429" s="8" t="s">
        <v>297</v>
      </c>
      <c r="B429" s="9" t="s">
        <v>298</v>
      </c>
      <c r="C429" s="9"/>
      <c r="D429" s="18">
        <f>D430</f>
        <v>181000</v>
      </c>
      <c r="E429" s="17">
        <f t="shared" si="20"/>
        <v>-181000</v>
      </c>
      <c r="F429" s="18">
        <f t="shared" si="25"/>
        <v>89200</v>
      </c>
      <c r="G429" s="18">
        <f t="shared" si="25"/>
        <v>0</v>
      </c>
      <c r="H429" s="2"/>
    </row>
    <row r="430" spans="1:8" ht="35.25" customHeight="1" outlineLevel="4">
      <c r="A430" s="8" t="s">
        <v>16</v>
      </c>
      <c r="B430" s="9" t="s">
        <v>298</v>
      </c>
      <c r="C430" s="9" t="s">
        <v>17</v>
      </c>
      <c r="D430" s="18">
        <f>D431</f>
        <v>181000</v>
      </c>
      <c r="E430" s="17">
        <f t="shared" si="20"/>
        <v>-181000</v>
      </c>
      <c r="F430" s="18">
        <f t="shared" si="25"/>
        <v>89200</v>
      </c>
      <c r="G430" s="18">
        <f t="shared" si="25"/>
        <v>0</v>
      </c>
      <c r="H430" s="2"/>
    </row>
    <row r="431" spans="1:8" ht="30" outlineLevel="5">
      <c r="A431" s="8" t="s">
        <v>18</v>
      </c>
      <c r="B431" s="9" t="s">
        <v>298</v>
      </c>
      <c r="C431" s="9" t="s">
        <v>19</v>
      </c>
      <c r="D431" s="18">
        <v>181000</v>
      </c>
      <c r="E431" s="17">
        <f t="shared" si="20"/>
        <v>-181000</v>
      </c>
      <c r="F431" s="18">
        <v>89200</v>
      </c>
      <c r="G431" s="18">
        <v>0</v>
      </c>
      <c r="H431" s="2"/>
    </row>
    <row r="432" spans="1:8" ht="45" outlineLevel="2">
      <c r="A432" s="8" t="s">
        <v>299</v>
      </c>
      <c r="B432" s="9" t="s">
        <v>300</v>
      </c>
      <c r="C432" s="9"/>
      <c r="D432" s="18">
        <f>D433</f>
        <v>6046700</v>
      </c>
      <c r="E432" s="17">
        <f t="shared" ref="E432:E508" si="26">G432-D432</f>
        <v>0</v>
      </c>
      <c r="F432" s="18">
        <f t="shared" ref="F432:G434" si="27">F433</f>
        <v>6046700</v>
      </c>
      <c r="G432" s="18">
        <f t="shared" si="27"/>
        <v>6046700</v>
      </c>
      <c r="H432" s="2"/>
    </row>
    <row r="433" spans="1:8" ht="29.25" customHeight="1" outlineLevel="2">
      <c r="A433" s="8" t="s">
        <v>822</v>
      </c>
      <c r="B433" s="9" t="s">
        <v>823</v>
      </c>
      <c r="C433" s="9"/>
      <c r="D433" s="18">
        <f>D434</f>
        <v>6046700</v>
      </c>
      <c r="E433" s="17">
        <f t="shared" si="26"/>
        <v>0</v>
      </c>
      <c r="F433" s="18">
        <f t="shared" si="27"/>
        <v>6046700</v>
      </c>
      <c r="G433" s="18">
        <f t="shared" si="27"/>
        <v>6046700</v>
      </c>
      <c r="H433" s="2"/>
    </row>
    <row r="434" spans="1:8" ht="30" customHeight="1" outlineLevel="2">
      <c r="A434" s="8" t="s">
        <v>16</v>
      </c>
      <c r="B434" s="9" t="s">
        <v>823</v>
      </c>
      <c r="C434" s="9" t="s">
        <v>17</v>
      </c>
      <c r="D434" s="18">
        <f>D435</f>
        <v>6046700</v>
      </c>
      <c r="E434" s="17">
        <f t="shared" si="26"/>
        <v>0</v>
      </c>
      <c r="F434" s="18">
        <f t="shared" si="27"/>
        <v>6046700</v>
      </c>
      <c r="G434" s="18">
        <f t="shared" si="27"/>
        <v>6046700</v>
      </c>
      <c r="H434" s="2"/>
    </row>
    <row r="435" spans="1:8" ht="30" outlineLevel="2">
      <c r="A435" s="8" t="s">
        <v>18</v>
      </c>
      <c r="B435" s="9" t="s">
        <v>823</v>
      </c>
      <c r="C435" s="9" t="s">
        <v>19</v>
      </c>
      <c r="D435" s="18">
        <v>6046700</v>
      </c>
      <c r="E435" s="17">
        <f t="shared" si="26"/>
        <v>0</v>
      </c>
      <c r="F435" s="18">
        <v>6046700</v>
      </c>
      <c r="G435" s="18">
        <v>6046700</v>
      </c>
      <c r="H435" s="2"/>
    </row>
    <row r="436" spans="1:8" hidden="1" outlineLevel="3">
      <c r="A436" s="8" t="s">
        <v>301</v>
      </c>
      <c r="B436" s="9" t="s">
        <v>302</v>
      </c>
      <c r="C436" s="9"/>
      <c r="D436" s="18">
        <f>D437</f>
        <v>0</v>
      </c>
      <c r="E436" s="17">
        <f t="shared" si="26"/>
        <v>0</v>
      </c>
      <c r="F436" s="18">
        <f>F437</f>
        <v>0</v>
      </c>
      <c r="G436" s="18">
        <f>G437</f>
        <v>0</v>
      </c>
      <c r="H436" s="2"/>
    </row>
    <row r="437" spans="1:8" ht="30" hidden="1" outlineLevel="4">
      <c r="A437" s="8" t="s">
        <v>16</v>
      </c>
      <c r="B437" s="9" t="s">
        <v>302</v>
      </c>
      <c r="C437" s="9" t="s">
        <v>17</v>
      </c>
      <c r="D437" s="18">
        <f>D438</f>
        <v>0</v>
      </c>
      <c r="E437" s="17">
        <f t="shared" si="26"/>
        <v>0</v>
      </c>
      <c r="F437" s="18">
        <f>F438</f>
        <v>0</v>
      </c>
      <c r="G437" s="18">
        <f>G438</f>
        <v>0</v>
      </c>
      <c r="H437" s="2"/>
    </row>
    <row r="438" spans="1:8" ht="30" hidden="1" outlineLevel="5">
      <c r="A438" s="8" t="s">
        <v>18</v>
      </c>
      <c r="B438" s="9" t="s">
        <v>302</v>
      </c>
      <c r="C438" s="9" t="s">
        <v>19</v>
      </c>
      <c r="D438" s="18">
        <v>0</v>
      </c>
      <c r="E438" s="17">
        <f t="shared" si="26"/>
        <v>0</v>
      </c>
      <c r="F438" s="18">
        <v>0</v>
      </c>
      <c r="G438" s="18">
        <v>0</v>
      </c>
      <c r="H438" s="2"/>
    </row>
    <row r="439" spans="1:8" ht="30" hidden="1" outlineLevel="2">
      <c r="A439" s="8" t="s">
        <v>303</v>
      </c>
      <c r="B439" s="9" t="s">
        <v>304</v>
      </c>
      <c r="C439" s="9"/>
      <c r="D439" s="18">
        <f>D440</f>
        <v>0</v>
      </c>
      <c r="E439" s="17">
        <f t="shared" si="26"/>
        <v>0</v>
      </c>
      <c r="F439" s="18">
        <f t="shared" ref="F439:G441" si="28">F440</f>
        <v>0</v>
      </c>
      <c r="G439" s="18">
        <f t="shared" si="28"/>
        <v>0</v>
      </c>
      <c r="H439" s="2"/>
    </row>
    <row r="440" spans="1:8" hidden="1" outlineLevel="3">
      <c r="A440" s="8" t="s">
        <v>305</v>
      </c>
      <c r="B440" s="9" t="s">
        <v>306</v>
      </c>
      <c r="C440" s="9"/>
      <c r="D440" s="18">
        <f>D441</f>
        <v>0</v>
      </c>
      <c r="E440" s="17">
        <f t="shared" si="26"/>
        <v>0</v>
      </c>
      <c r="F440" s="18">
        <f t="shared" si="28"/>
        <v>0</v>
      </c>
      <c r="G440" s="18">
        <f t="shared" si="28"/>
        <v>0</v>
      </c>
      <c r="H440" s="2"/>
    </row>
    <row r="441" spans="1:8" ht="30" hidden="1" outlineLevel="4">
      <c r="A441" s="8" t="s">
        <v>16</v>
      </c>
      <c r="B441" s="9" t="s">
        <v>306</v>
      </c>
      <c r="C441" s="9" t="s">
        <v>17</v>
      </c>
      <c r="D441" s="18">
        <f>D442</f>
        <v>0</v>
      </c>
      <c r="E441" s="17">
        <f t="shared" si="26"/>
        <v>0</v>
      </c>
      <c r="F441" s="18">
        <f t="shared" si="28"/>
        <v>0</v>
      </c>
      <c r="G441" s="18">
        <f t="shared" si="28"/>
        <v>0</v>
      </c>
      <c r="H441" s="2"/>
    </row>
    <row r="442" spans="1:8" ht="30" hidden="1" outlineLevel="5">
      <c r="A442" s="8" t="s">
        <v>18</v>
      </c>
      <c r="B442" s="9" t="s">
        <v>306</v>
      </c>
      <c r="C442" s="9" t="s">
        <v>19</v>
      </c>
      <c r="D442" s="18">
        <v>0</v>
      </c>
      <c r="E442" s="17">
        <f t="shared" si="26"/>
        <v>0</v>
      </c>
      <c r="F442" s="18">
        <v>0</v>
      </c>
      <c r="G442" s="18">
        <v>0</v>
      </c>
      <c r="H442" s="2"/>
    </row>
    <row r="443" spans="1:8" ht="30" outlineLevel="1" collapsed="1">
      <c r="A443" s="8" t="s">
        <v>307</v>
      </c>
      <c r="B443" s="9" t="s">
        <v>308</v>
      </c>
      <c r="C443" s="9"/>
      <c r="D443" s="18">
        <f>D444</f>
        <v>21465</v>
      </c>
      <c r="E443" s="17">
        <f t="shared" si="26"/>
        <v>-21465</v>
      </c>
      <c r="F443" s="18">
        <f t="shared" ref="F443:G446" si="29">F444</f>
        <v>21465</v>
      </c>
      <c r="G443" s="18">
        <f t="shared" si="29"/>
        <v>0</v>
      </c>
      <c r="H443" s="2"/>
    </row>
    <row r="444" spans="1:8" ht="45" outlineLevel="2">
      <c r="A444" s="8" t="s">
        <v>309</v>
      </c>
      <c r="B444" s="9" t="s">
        <v>310</v>
      </c>
      <c r="C444" s="9"/>
      <c r="D444" s="18">
        <f>D445</f>
        <v>21465</v>
      </c>
      <c r="E444" s="17">
        <f t="shared" si="26"/>
        <v>-21465</v>
      </c>
      <c r="F444" s="18">
        <f t="shared" si="29"/>
        <v>21465</v>
      </c>
      <c r="G444" s="18">
        <f t="shared" si="29"/>
        <v>0</v>
      </c>
      <c r="H444" s="2"/>
    </row>
    <row r="445" spans="1:8" ht="30" outlineLevel="3">
      <c r="A445" s="8" t="s">
        <v>311</v>
      </c>
      <c r="B445" s="9" t="s">
        <v>312</v>
      </c>
      <c r="C445" s="9"/>
      <c r="D445" s="18">
        <f>D446</f>
        <v>21465</v>
      </c>
      <c r="E445" s="17">
        <f t="shared" si="26"/>
        <v>-21465</v>
      </c>
      <c r="F445" s="18">
        <f t="shared" si="29"/>
        <v>21465</v>
      </c>
      <c r="G445" s="18">
        <f t="shared" si="29"/>
        <v>0</v>
      </c>
      <c r="H445" s="2"/>
    </row>
    <row r="446" spans="1:8" ht="30" customHeight="1" outlineLevel="4">
      <c r="A446" s="8" t="s">
        <v>16</v>
      </c>
      <c r="B446" s="9" t="s">
        <v>312</v>
      </c>
      <c r="C446" s="9" t="s">
        <v>17</v>
      </c>
      <c r="D446" s="18">
        <f>D447</f>
        <v>21465</v>
      </c>
      <c r="E446" s="17">
        <f t="shared" si="26"/>
        <v>-21465</v>
      </c>
      <c r="F446" s="18">
        <f t="shared" si="29"/>
        <v>21465</v>
      </c>
      <c r="G446" s="18">
        <f t="shared" si="29"/>
        <v>0</v>
      </c>
      <c r="H446" s="2"/>
    </row>
    <row r="447" spans="1:8" ht="30" outlineLevel="5">
      <c r="A447" s="8" t="s">
        <v>18</v>
      </c>
      <c r="B447" s="9" t="s">
        <v>312</v>
      </c>
      <c r="C447" s="9" t="s">
        <v>19</v>
      </c>
      <c r="D447" s="18">
        <v>21465</v>
      </c>
      <c r="E447" s="17">
        <f t="shared" si="26"/>
        <v>-21465</v>
      </c>
      <c r="F447" s="18">
        <v>21465</v>
      </c>
      <c r="G447" s="18">
        <v>0</v>
      </c>
      <c r="H447" s="2"/>
    </row>
    <row r="448" spans="1:8" ht="28.5">
      <c r="A448" s="14" t="s">
        <v>313</v>
      </c>
      <c r="B448" s="15" t="s">
        <v>314</v>
      </c>
      <c r="C448" s="15"/>
      <c r="D448" s="16">
        <f>D449+D461+D478</f>
        <v>43945630.740000002</v>
      </c>
      <c r="E448" s="17">
        <f t="shared" si="26"/>
        <v>-1126895.1000000015</v>
      </c>
      <c r="F448" s="16">
        <f>F449+F461+F478</f>
        <v>43945630.739999995</v>
      </c>
      <c r="G448" s="16">
        <f>G449+G461+G478</f>
        <v>42818735.640000001</v>
      </c>
      <c r="H448" s="2"/>
    </row>
    <row r="449" spans="1:8" ht="30" outlineLevel="1">
      <c r="A449" s="8" t="s">
        <v>315</v>
      </c>
      <c r="B449" s="9" t="s">
        <v>316</v>
      </c>
      <c r="C449" s="9"/>
      <c r="D449" s="18">
        <f>D450</f>
        <v>825000</v>
      </c>
      <c r="E449" s="17">
        <f t="shared" si="26"/>
        <v>-108198.47999999998</v>
      </c>
      <c r="F449" s="18">
        <f>F450</f>
        <v>825000</v>
      </c>
      <c r="G449" s="18">
        <f>G450</f>
        <v>716801.52</v>
      </c>
      <c r="H449" s="2"/>
    </row>
    <row r="450" spans="1:8" ht="48.75" customHeight="1" outlineLevel="2">
      <c r="A450" s="8" t="s">
        <v>317</v>
      </c>
      <c r="B450" s="9" t="s">
        <v>318</v>
      </c>
      <c r="C450" s="9"/>
      <c r="D450" s="18">
        <f>D451+D456</f>
        <v>825000</v>
      </c>
      <c r="E450" s="17">
        <f t="shared" si="26"/>
        <v>-108198.47999999998</v>
      </c>
      <c r="F450" s="18">
        <f>F451+F456</f>
        <v>825000</v>
      </c>
      <c r="G450" s="18">
        <f>G451+G456</f>
        <v>716801.52</v>
      </c>
      <c r="H450" s="2"/>
    </row>
    <row r="451" spans="1:8" outlineLevel="3">
      <c r="A451" s="8" t="s">
        <v>319</v>
      </c>
      <c r="B451" s="9" t="s">
        <v>320</v>
      </c>
      <c r="C451" s="9"/>
      <c r="D451" s="18">
        <f>D454+D452</f>
        <v>805000</v>
      </c>
      <c r="E451" s="17">
        <f t="shared" si="26"/>
        <v>-107773.47999999998</v>
      </c>
      <c r="F451" s="18">
        <f>F454+F452</f>
        <v>805000</v>
      </c>
      <c r="G451" s="18">
        <f>G454+G452</f>
        <v>697226.52</v>
      </c>
      <c r="H451" s="2"/>
    </row>
    <row r="452" spans="1:8" ht="45" outlineLevel="3">
      <c r="A452" s="8" t="s">
        <v>30</v>
      </c>
      <c r="B452" s="9" t="s">
        <v>320</v>
      </c>
      <c r="C452" s="9" t="s">
        <v>31</v>
      </c>
      <c r="D452" s="18">
        <f>D453</f>
        <v>279920.2</v>
      </c>
      <c r="E452" s="17">
        <f t="shared" si="26"/>
        <v>-100000</v>
      </c>
      <c r="F452" s="18">
        <f>F453</f>
        <v>279920.2</v>
      </c>
      <c r="G452" s="18">
        <f>G453</f>
        <v>179920.2</v>
      </c>
      <c r="H452" s="2"/>
    </row>
    <row r="453" spans="1:8" outlineLevel="3">
      <c r="A453" s="8" t="s">
        <v>139</v>
      </c>
      <c r="B453" s="9" t="s">
        <v>320</v>
      </c>
      <c r="C453" s="9" t="s">
        <v>140</v>
      </c>
      <c r="D453" s="18">
        <v>279920.2</v>
      </c>
      <c r="E453" s="17">
        <f t="shared" si="26"/>
        <v>-100000</v>
      </c>
      <c r="F453" s="18">
        <v>279920.2</v>
      </c>
      <c r="G453" s="18">
        <v>179920.2</v>
      </c>
      <c r="H453" s="2"/>
    </row>
    <row r="454" spans="1:8" ht="34.5" customHeight="1" outlineLevel="4">
      <c r="A454" s="8" t="s">
        <v>16</v>
      </c>
      <c r="B454" s="9" t="s">
        <v>320</v>
      </c>
      <c r="C454" s="9" t="s">
        <v>17</v>
      </c>
      <c r="D454" s="18">
        <f>D455</f>
        <v>525079.80000000005</v>
      </c>
      <c r="E454" s="17">
        <f t="shared" si="26"/>
        <v>-7773.4800000000396</v>
      </c>
      <c r="F454" s="18">
        <f>F455</f>
        <v>525079.80000000005</v>
      </c>
      <c r="G454" s="18">
        <f>G455</f>
        <v>517306.32</v>
      </c>
      <c r="H454" s="2"/>
    </row>
    <row r="455" spans="1:8" ht="30" outlineLevel="5">
      <c r="A455" s="8" t="s">
        <v>18</v>
      </c>
      <c r="B455" s="9" t="s">
        <v>320</v>
      </c>
      <c r="C455" s="9" t="s">
        <v>19</v>
      </c>
      <c r="D455" s="18">
        <v>525079.80000000005</v>
      </c>
      <c r="E455" s="17">
        <f t="shared" si="26"/>
        <v>-7773.4800000000396</v>
      </c>
      <c r="F455" s="18">
        <v>525079.80000000005</v>
      </c>
      <c r="G455" s="18">
        <v>517306.32</v>
      </c>
      <c r="H455" s="2"/>
    </row>
    <row r="456" spans="1:8" outlineLevel="3">
      <c r="A456" s="8" t="s">
        <v>321</v>
      </c>
      <c r="B456" s="9" t="s">
        <v>322</v>
      </c>
      <c r="C456" s="9"/>
      <c r="D456" s="18">
        <f>D459+D457</f>
        <v>20000</v>
      </c>
      <c r="E456" s="17">
        <f t="shared" si="26"/>
        <v>-425</v>
      </c>
      <c r="F456" s="18">
        <f>F459+F457</f>
        <v>20000</v>
      </c>
      <c r="G456" s="18">
        <f>G459+G457</f>
        <v>19575</v>
      </c>
      <c r="H456" s="2"/>
    </row>
    <row r="457" spans="1:8" ht="45" outlineLevel="3">
      <c r="A457" s="8" t="s">
        <v>30</v>
      </c>
      <c r="B457" s="9" t="s">
        <v>322</v>
      </c>
      <c r="C457" s="9" t="s">
        <v>31</v>
      </c>
      <c r="D457" s="18">
        <f>D458</f>
        <v>19575</v>
      </c>
      <c r="E457" s="17">
        <f t="shared" si="26"/>
        <v>0</v>
      </c>
      <c r="F457" s="18">
        <f>F458</f>
        <v>19575</v>
      </c>
      <c r="G457" s="18">
        <f>G458</f>
        <v>19575</v>
      </c>
      <c r="H457" s="2"/>
    </row>
    <row r="458" spans="1:8" outlineLevel="3">
      <c r="A458" s="8" t="s">
        <v>139</v>
      </c>
      <c r="B458" s="9" t="s">
        <v>322</v>
      </c>
      <c r="C458" s="9" t="s">
        <v>140</v>
      </c>
      <c r="D458" s="18">
        <v>19575</v>
      </c>
      <c r="E458" s="17">
        <f t="shared" si="26"/>
        <v>0</v>
      </c>
      <c r="F458" s="18">
        <v>19575</v>
      </c>
      <c r="G458" s="18">
        <v>19575</v>
      </c>
      <c r="H458" s="2"/>
    </row>
    <row r="459" spans="1:8" ht="31.5" customHeight="1" outlineLevel="4">
      <c r="A459" s="8" t="s">
        <v>16</v>
      </c>
      <c r="B459" s="9" t="s">
        <v>322</v>
      </c>
      <c r="C459" s="9" t="s">
        <v>17</v>
      </c>
      <c r="D459" s="18">
        <f>D460</f>
        <v>425</v>
      </c>
      <c r="E459" s="17">
        <f t="shared" si="26"/>
        <v>-425</v>
      </c>
      <c r="F459" s="18">
        <f>F460</f>
        <v>425</v>
      </c>
      <c r="G459" s="18">
        <f>G460</f>
        <v>0</v>
      </c>
      <c r="H459" s="2"/>
    </row>
    <row r="460" spans="1:8" ht="30" outlineLevel="5">
      <c r="A460" s="8" t="s">
        <v>18</v>
      </c>
      <c r="B460" s="9" t="s">
        <v>322</v>
      </c>
      <c r="C460" s="9" t="s">
        <v>19</v>
      </c>
      <c r="D460" s="18">
        <v>425</v>
      </c>
      <c r="E460" s="17">
        <f t="shared" si="26"/>
        <v>-425</v>
      </c>
      <c r="F460" s="18">
        <v>425</v>
      </c>
      <c r="G460" s="18">
        <v>0</v>
      </c>
      <c r="H460" s="2"/>
    </row>
    <row r="461" spans="1:8" ht="30" outlineLevel="1">
      <c r="A461" s="8" t="s">
        <v>323</v>
      </c>
      <c r="B461" s="9" t="s">
        <v>324</v>
      </c>
      <c r="C461" s="9"/>
      <c r="D461" s="18">
        <f>D462</f>
        <v>41699110.740000002</v>
      </c>
      <c r="E461" s="17">
        <f t="shared" si="26"/>
        <v>-1918560.3400000036</v>
      </c>
      <c r="F461" s="18">
        <f>F462</f>
        <v>40612645.019999996</v>
      </c>
      <c r="G461" s="18">
        <f>G462</f>
        <v>39780550.399999999</v>
      </c>
      <c r="H461" s="2"/>
    </row>
    <row r="462" spans="1:8" ht="45" outlineLevel="2">
      <c r="A462" s="8" t="s">
        <v>325</v>
      </c>
      <c r="B462" s="9" t="s">
        <v>326</v>
      </c>
      <c r="C462" s="9"/>
      <c r="D462" s="18">
        <f>D463+D470+D475</f>
        <v>41699110.740000002</v>
      </c>
      <c r="E462" s="17">
        <f t="shared" si="26"/>
        <v>-1918560.3400000036</v>
      </c>
      <c r="F462" s="18">
        <f>F463+F470+F475</f>
        <v>40612645.019999996</v>
      </c>
      <c r="G462" s="18">
        <f>G463+G470+G475</f>
        <v>39780550.399999999</v>
      </c>
      <c r="H462" s="2"/>
    </row>
    <row r="463" spans="1:8" outlineLevel="3">
      <c r="A463" s="8" t="s">
        <v>327</v>
      </c>
      <c r="B463" s="9" t="s">
        <v>328</v>
      </c>
      <c r="C463" s="9"/>
      <c r="D463" s="18">
        <f>D464+D466+D468</f>
        <v>37307560.740000002</v>
      </c>
      <c r="E463" s="17">
        <f t="shared" si="26"/>
        <v>-768612.85000000149</v>
      </c>
      <c r="F463" s="18">
        <f>F464+F466+F468</f>
        <v>37015891.219999999</v>
      </c>
      <c r="G463" s="18">
        <f>G464+G466+G468</f>
        <v>36538947.890000001</v>
      </c>
      <c r="H463" s="2"/>
    </row>
    <row r="464" spans="1:8" ht="45" outlineLevel="4">
      <c r="A464" s="8" t="s">
        <v>30</v>
      </c>
      <c r="B464" s="9" t="s">
        <v>328</v>
      </c>
      <c r="C464" s="9" t="s">
        <v>31</v>
      </c>
      <c r="D464" s="18">
        <f>D465</f>
        <v>28864359.739999998</v>
      </c>
      <c r="E464" s="17">
        <f t="shared" si="26"/>
        <v>-62252.459999997169</v>
      </c>
      <c r="F464" s="18">
        <f>F465</f>
        <v>28853159.739999998</v>
      </c>
      <c r="G464" s="18">
        <f>G465</f>
        <v>28802107.280000001</v>
      </c>
      <c r="H464" s="2"/>
    </row>
    <row r="465" spans="1:8" outlineLevel="5">
      <c r="A465" s="8" t="s">
        <v>139</v>
      </c>
      <c r="B465" s="9" t="s">
        <v>328</v>
      </c>
      <c r="C465" s="9" t="s">
        <v>140</v>
      </c>
      <c r="D465" s="18">
        <v>28864359.739999998</v>
      </c>
      <c r="E465" s="17">
        <f t="shared" si="26"/>
        <v>-62252.459999997169</v>
      </c>
      <c r="F465" s="18">
        <v>28853159.739999998</v>
      </c>
      <c r="G465" s="18">
        <v>28802107.280000001</v>
      </c>
      <c r="H465" s="2"/>
    </row>
    <row r="466" spans="1:8" ht="33" customHeight="1" outlineLevel="4">
      <c r="A466" s="8" t="s">
        <v>16</v>
      </c>
      <c r="B466" s="9" t="s">
        <v>328</v>
      </c>
      <c r="C466" s="9" t="s">
        <v>17</v>
      </c>
      <c r="D466" s="18">
        <f>D467</f>
        <v>8356879.0499999998</v>
      </c>
      <c r="E466" s="17">
        <f t="shared" si="26"/>
        <v>-696360.38999999966</v>
      </c>
      <c r="F466" s="18">
        <f>F467</f>
        <v>8086409.5300000003</v>
      </c>
      <c r="G466" s="18">
        <f>G467</f>
        <v>7660518.6600000001</v>
      </c>
      <c r="H466" s="2"/>
    </row>
    <row r="467" spans="1:8" ht="30" outlineLevel="5">
      <c r="A467" s="8" t="s">
        <v>18</v>
      </c>
      <c r="B467" s="9" t="s">
        <v>328</v>
      </c>
      <c r="C467" s="9" t="s">
        <v>19</v>
      </c>
      <c r="D467" s="18">
        <v>8356879.0499999998</v>
      </c>
      <c r="E467" s="17">
        <f t="shared" si="26"/>
        <v>-696360.38999999966</v>
      </c>
      <c r="F467" s="18">
        <v>8086409.5300000003</v>
      </c>
      <c r="G467" s="18">
        <v>7660518.6600000001</v>
      </c>
      <c r="H467" s="2"/>
    </row>
    <row r="468" spans="1:8" outlineLevel="4">
      <c r="A468" s="8" t="s">
        <v>46</v>
      </c>
      <c r="B468" s="9" t="s">
        <v>328</v>
      </c>
      <c r="C468" s="9" t="s">
        <v>47</v>
      </c>
      <c r="D468" s="18">
        <f>D469</f>
        <v>86321.95</v>
      </c>
      <c r="E468" s="17">
        <f t="shared" si="26"/>
        <v>-10000</v>
      </c>
      <c r="F468" s="18">
        <f>F469</f>
        <v>76321.95</v>
      </c>
      <c r="G468" s="18">
        <f>G469</f>
        <v>76321.95</v>
      </c>
      <c r="H468" s="2"/>
    </row>
    <row r="469" spans="1:8" outlineLevel="5">
      <c r="A469" s="8" t="s">
        <v>48</v>
      </c>
      <c r="B469" s="9" t="s">
        <v>328</v>
      </c>
      <c r="C469" s="9" t="s">
        <v>49</v>
      </c>
      <c r="D469" s="18">
        <v>86321.95</v>
      </c>
      <c r="E469" s="17">
        <f t="shared" si="26"/>
        <v>-10000</v>
      </c>
      <c r="F469" s="18">
        <v>76321.95</v>
      </c>
      <c r="G469" s="18">
        <v>76321.95</v>
      </c>
      <c r="H469" s="2"/>
    </row>
    <row r="470" spans="1:8" ht="30.75" customHeight="1" outlineLevel="3">
      <c r="A470" s="8" t="s">
        <v>824</v>
      </c>
      <c r="B470" s="9" t="s">
        <v>329</v>
      </c>
      <c r="C470" s="9"/>
      <c r="D470" s="18">
        <f>D471+D473</f>
        <v>3391550</v>
      </c>
      <c r="E470" s="17">
        <f t="shared" si="26"/>
        <v>-355151.29000000004</v>
      </c>
      <c r="F470" s="18">
        <f>F471+F473</f>
        <v>3391550</v>
      </c>
      <c r="G470" s="18">
        <f>G471+G473</f>
        <v>3036398.71</v>
      </c>
      <c r="H470" s="2"/>
    </row>
    <row r="471" spans="1:8" ht="45" outlineLevel="3">
      <c r="A471" s="8" t="s">
        <v>30</v>
      </c>
      <c r="B471" s="9" t="s">
        <v>329</v>
      </c>
      <c r="C471" s="9" t="s">
        <v>31</v>
      </c>
      <c r="D471" s="18">
        <f>D472</f>
        <v>398925.8</v>
      </c>
      <c r="E471" s="17">
        <f t="shared" si="26"/>
        <v>21779</v>
      </c>
      <c r="F471" s="18">
        <f>F472</f>
        <v>420704.8</v>
      </c>
      <c r="G471" s="18">
        <f>G472</f>
        <v>420704.8</v>
      </c>
      <c r="H471" s="2"/>
    </row>
    <row r="472" spans="1:8" outlineLevel="3">
      <c r="A472" s="8" t="s">
        <v>139</v>
      </c>
      <c r="B472" s="9" t="s">
        <v>329</v>
      </c>
      <c r="C472" s="9" t="s">
        <v>140</v>
      </c>
      <c r="D472" s="18">
        <v>398925.8</v>
      </c>
      <c r="E472" s="17">
        <f t="shared" si="26"/>
        <v>21779</v>
      </c>
      <c r="F472" s="18">
        <v>420704.8</v>
      </c>
      <c r="G472" s="18">
        <v>420704.8</v>
      </c>
      <c r="H472" s="2"/>
    </row>
    <row r="473" spans="1:8" ht="33.75" customHeight="1" outlineLevel="4">
      <c r="A473" s="8" t="s">
        <v>16</v>
      </c>
      <c r="B473" s="9" t="s">
        <v>329</v>
      </c>
      <c r="C473" s="9" t="s">
        <v>17</v>
      </c>
      <c r="D473" s="18">
        <f>D474</f>
        <v>2992624.2</v>
      </c>
      <c r="E473" s="17">
        <f t="shared" si="26"/>
        <v>-376930.29000000004</v>
      </c>
      <c r="F473" s="18">
        <f>F474</f>
        <v>2970845.2</v>
      </c>
      <c r="G473" s="18">
        <f>G474</f>
        <v>2615693.91</v>
      </c>
      <c r="H473" s="2"/>
    </row>
    <row r="474" spans="1:8" ht="30" outlineLevel="5">
      <c r="A474" s="8" t="s">
        <v>18</v>
      </c>
      <c r="B474" s="9" t="s">
        <v>329</v>
      </c>
      <c r="C474" s="9" t="s">
        <v>19</v>
      </c>
      <c r="D474" s="18">
        <v>2992624.2</v>
      </c>
      <c r="E474" s="17">
        <f t="shared" si="26"/>
        <v>-376930.29000000004</v>
      </c>
      <c r="F474" s="18">
        <v>2970845.2</v>
      </c>
      <c r="G474" s="18">
        <v>2615693.91</v>
      </c>
      <c r="H474" s="2"/>
    </row>
    <row r="475" spans="1:8" outlineLevel="3">
      <c r="A475" s="8" t="s">
        <v>330</v>
      </c>
      <c r="B475" s="9" t="s">
        <v>331</v>
      </c>
      <c r="C475" s="9"/>
      <c r="D475" s="18">
        <f>D476</f>
        <v>1000000</v>
      </c>
      <c r="E475" s="17">
        <f t="shared" si="26"/>
        <v>-794796.2</v>
      </c>
      <c r="F475" s="18">
        <f>F476</f>
        <v>205203.8</v>
      </c>
      <c r="G475" s="18">
        <f>G476</f>
        <v>205203.8</v>
      </c>
      <c r="H475" s="2"/>
    </row>
    <row r="476" spans="1:8" ht="33.75" customHeight="1" outlineLevel="4">
      <c r="A476" s="8" t="s">
        <v>16</v>
      </c>
      <c r="B476" s="9" t="s">
        <v>331</v>
      </c>
      <c r="C476" s="9" t="s">
        <v>17</v>
      </c>
      <c r="D476" s="18">
        <f>D477</f>
        <v>1000000</v>
      </c>
      <c r="E476" s="17">
        <f t="shared" si="26"/>
        <v>-794796.2</v>
      </c>
      <c r="F476" s="18">
        <f>F477</f>
        <v>205203.8</v>
      </c>
      <c r="G476" s="18">
        <f>G477</f>
        <v>205203.8</v>
      </c>
      <c r="H476" s="2"/>
    </row>
    <row r="477" spans="1:8" ht="30" outlineLevel="5">
      <c r="A477" s="8" t="s">
        <v>18</v>
      </c>
      <c r="B477" s="9" t="s">
        <v>331</v>
      </c>
      <c r="C477" s="9" t="s">
        <v>19</v>
      </c>
      <c r="D477" s="18">
        <v>1000000</v>
      </c>
      <c r="E477" s="17">
        <f t="shared" si="26"/>
        <v>-794796.2</v>
      </c>
      <c r="F477" s="18">
        <v>205203.8</v>
      </c>
      <c r="G477" s="18">
        <v>205203.8</v>
      </c>
      <c r="H477" s="2"/>
    </row>
    <row r="478" spans="1:8" ht="30" outlineLevel="1">
      <c r="A478" s="8" t="s">
        <v>332</v>
      </c>
      <c r="B478" s="9" t="s">
        <v>333</v>
      </c>
      <c r="C478" s="9"/>
      <c r="D478" s="18">
        <f>D483+D479</f>
        <v>1421520</v>
      </c>
      <c r="E478" s="17">
        <f t="shared" si="26"/>
        <v>899863.71999999974</v>
      </c>
      <c r="F478" s="18">
        <f>F483+F479</f>
        <v>2507985.7199999997</v>
      </c>
      <c r="G478" s="18">
        <f>G483+G479</f>
        <v>2321383.7199999997</v>
      </c>
      <c r="H478" s="2"/>
    </row>
    <row r="479" spans="1:8" ht="32.25" customHeight="1" outlineLevel="1">
      <c r="A479" s="10" t="s">
        <v>860</v>
      </c>
      <c r="B479" s="11" t="s">
        <v>862</v>
      </c>
      <c r="C479" s="11"/>
      <c r="D479" s="18">
        <f>D480</f>
        <v>886520</v>
      </c>
      <c r="E479" s="17">
        <f t="shared" si="26"/>
        <v>1093880</v>
      </c>
      <c r="F479" s="18">
        <f t="shared" ref="F479:G481" si="30">F480</f>
        <v>2167002</v>
      </c>
      <c r="G479" s="18">
        <f t="shared" si="30"/>
        <v>1980400</v>
      </c>
      <c r="H479" s="2"/>
    </row>
    <row r="480" spans="1:8" ht="30" outlineLevel="1">
      <c r="A480" s="10" t="s">
        <v>861</v>
      </c>
      <c r="B480" s="11" t="s">
        <v>863</v>
      </c>
      <c r="C480" s="11"/>
      <c r="D480" s="18">
        <f>D481</f>
        <v>886520</v>
      </c>
      <c r="E480" s="17">
        <f t="shared" si="26"/>
        <v>1093880</v>
      </c>
      <c r="F480" s="18">
        <f t="shared" si="30"/>
        <v>2167002</v>
      </c>
      <c r="G480" s="18">
        <f t="shared" si="30"/>
        <v>1980400</v>
      </c>
      <c r="H480" s="2"/>
    </row>
    <row r="481" spans="1:8" ht="34.5" customHeight="1" outlineLevel="1">
      <c r="A481" s="10" t="s">
        <v>16</v>
      </c>
      <c r="B481" s="11" t="s">
        <v>863</v>
      </c>
      <c r="C481" s="11" t="s">
        <v>17</v>
      </c>
      <c r="D481" s="18">
        <f>D482</f>
        <v>886520</v>
      </c>
      <c r="E481" s="17">
        <f t="shared" si="26"/>
        <v>1093880</v>
      </c>
      <c r="F481" s="18">
        <f t="shared" si="30"/>
        <v>2167002</v>
      </c>
      <c r="G481" s="18">
        <f t="shared" si="30"/>
        <v>1980400</v>
      </c>
      <c r="H481" s="2"/>
    </row>
    <row r="482" spans="1:8" ht="30" outlineLevel="1">
      <c r="A482" s="10" t="s">
        <v>18</v>
      </c>
      <c r="B482" s="11" t="s">
        <v>863</v>
      </c>
      <c r="C482" s="11" t="s">
        <v>19</v>
      </c>
      <c r="D482" s="18">
        <v>886520</v>
      </c>
      <c r="E482" s="17">
        <f t="shared" si="26"/>
        <v>1093880</v>
      </c>
      <c r="F482" s="18">
        <v>2167002</v>
      </c>
      <c r="G482" s="18">
        <v>1980400</v>
      </c>
      <c r="H482" s="2"/>
    </row>
    <row r="483" spans="1:8" ht="30" outlineLevel="2">
      <c r="A483" s="8" t="s">
        <v>334</v>
      </c>
      <c r="B483" s="9" t="s">
        <v>335</v>
      </c>
      <c r="C483" s="9"/>
      <c r="D483" s="18">
        <f>D484</f>
        <v>535000</v>
      </c>
      <c r="E483" s="17">
        <f t="shared" si="26"/>
        <v>-194016.28000000003</v>
      </c>
      <c r="F483" s="18">
        <f t="shared" ref="F483:G485" si="31">F484</f>
        <v>340983.72</v>
      </c>
      <c r="G483" s="18">
        <f t="shared" si="31"/>
        <v>340983.72</v>
      </c>
      <c r="H483" s="2"/>
    </row>
    <row r="484" spans="1:8" ht="24.75" customHeight="1" outlineLevel="3">
      <c r="A484" s="8" t="s">
        <v>336</v>
      </c>
      <c r="B484" s="9" t="s">
        <v>337</v>
      </c>
      <c r="C484" s="9"/>
      <c r="D484" s="18">
        <f>D485</f>
        <v>535000</v>
      </c>
      <c r="E484" s="17">
        <f t="shared" si="26"/>
        <v>-194016.28000000003</v>
      </c>
      <c r="F484" s="18">
        <f t="shared" si="31"/>
        <v>340983.72</v>
      </c>
      <c r="G484" s="18">
        <f t="shared" si="31"/>
        <v>340983.72</v>
      </c>
      <c r="H484" s="2"/>
    </row>
    <row r="485" spans="1:8" ht="30" customHeight="1" outlineLevel="4">
      <c r="A485" s="8" t="s">
        <v>16</v>
      </c>
      <c r="B485" s="9" t="s">
        <v>337</v>
      </c>
      <c r="C485" s="9" t="s">
        <v>17</v>
      </c>
      <c r="D485" s="18">
        <f>D486</f>
        <v>535000</v>
      </c>
      <c r="E485" s="17">
        <f t="shared" si="26"/>
        <v>-194016.28000000003</v>
      </c>
      <c r="F485" s="18">
        <f t="shared" si="31"/>
        <v>340983.72</v>
      </c>
      <c r="G485" s="18">
        <f t="shared" si="31"/>
        <v>340983.72</v>
      </c>
      <c r="H485" s="2"/>
    </row>
    <row r="486" spans="1:8" ht="30" outlineLevel="5">
      <c r="A486" s="8" t="s">
        <v>18</v>
      </c>
      <c r="B486" s="9" t="s">
        <v>337</v>
      </c>
      <c r="C486" s="9" t="s">
        <v>19</v>
      </c>
      <c r="D486" s="18">
        <v>535000</v>
      </c>
      <c r="E486" s="17">
        <f t="shared" si="26"/>
        <v>-194016.28000000003</v>
      </c>
      <c r="F486" s="18">
        <v>340983.72</v>
      </c>
      <c r="G486" s="18">
        <v>340983.72</v>
      </c>
      <c r="H486" s="2"/>
    </row>
    <row r="487" spans="1:8" ht="31.5" customHeight="1">
      <c r="A487" s="14" t="s">
        <v>338</v>
      </c>
      <c r="B487" s="15" t="s">
        <v>339</v>
      </c>
      <c r="C487" s="15"/>
      <c r="D487" s="16">
        <f>D488</f>
        <v>6500000</v>
      </c>
      <c r="E487" s="17">
        <f t="shared" si="26"/>
        <v>-262444.16000000015</v>
      </c>
      <c r="F487" s="16">
        <f t="shared" ref="F487:G491" si="32">F488</f>
        <v>6500000</v>
      </c>
      <c r="G487" s="16">
        <f t="shared" si="32"/>
        <v>6237555.8399999999</v>
      </c>
      <c r="H487" s="2"/>
    </row>
    <row r="488" spans="1:8" ht="30" outlineLevel="1">
      <c r="A488" s="8" t="s">
        <v>340</v>
      </c>
      <c r="B488" s="9" t="s">
        <v>341</v>
      </c>
      <c r="C488" s="9"/>
      <c r="D488" s="18">
        <f>D489</f>
        <v>6500000</v>
      </c>
      <c r="E488" s="17">
        <f t="shared" si="26"/>
        <v>-262444.16000000015</v>
      </c>
      <c r="F488" s="18">
        <f t="shared" si="32"/>
        <v>6500000</v>
      </c>
      <c r="G488" s="18">
        <f t="shared" si="32"/>
        <v>6237555.8399999999</v>
      </c>
      <c r="H488" s="2"/>
    </row>
    <row r="489" spans="1:8" ht="45" outlineLevel="2">
      <c r="A489" s="8" t="s">
        <v>342</v>
      </c>
      <c r="B489" s="9" t="s">
        <v>343</v>
      </c>
      <c r="C489" s="9"/>
      <c r="D489" s="18">
        <f>D490</f>
        <v>6500000</v>
      </c>
      <c r="E489" s="17">
        <f t="shared" si="26"/>
        <v>-262444.16000000015</v>
      </c>
      <c r="F489" s="18">
        <f t="shared" si="32"/>
        <v>6500000</v>
      </c>
      <c r="G489" s="18">
        <f t="shared" si="32"/>
        <v>6237555.8399999999</v>
      </c>
      <c r="H489" s="2"/>
    </row>
    <row r="490" spans="1:8" ht="45" outlineLevel="3">
      <c r="A490" s="8" t="s">
        <v>344</v>
      </c>
      <c r="B490" s="9" t="s">
        <v>345</v>
      </c>
      <c r="C490" s="9"/>
      <c r="D490" s="18">
        <f>D491</f>
        <v>6500000</v>
      </c>
      <c r="E490" s="17">
        <f t="shared" si="26"/>
        <v>-262444.16000000015</v>
      </c>
      <c r="F490" s="18">
        <f t="shared" si="32"/>
        <v>6500000</v>
      </c>
      <c r="G490" s="18">
        <f t="shared" si="32"/>
        <v>6237555.8399999999</v>
      </c>
      <c r="H490" s="2"/>
    </row>
    <row r="491" spans="1:8" ht="33.75" customHeight="1" outlineLevel="4">
      <c r="A491" s="8" t="s">
        <v>16</v>
      </c>
      <c r="B491" s="9" t="s">
        <v>345</v>
      </c>
      <c r="C491" s="9" t="s">
        <v>17</v>
      </c>
      <c r="D491" s="18">
        <f>D492</f>
        <v>6500000</v>
      </c>
      <c r="E491" s="17">
        <f t="shared" si="26"/>
        <v>-262444.16000000015</v>
      </c>
      <c r="F491" s="18">
        <f t="shared" si="32"/>
        <v>6500000</v>
      </c>
      <c r="G491" s="18">
        <f t="shared" si="32"/>
        <v>6237555.8399999999</v>
      </c>
      <c r="H491" s="2"/>
    </row>
    <row r="492" spans="1:8" ht="30" outlineLevel="5">
      <c r="A492" s="8" t="s">
        <v>18</v>
      </c>
      <c r="B492" s="9" t="s">
        <v>345</v>
      </c>
      <c r="C492" s="9" t="s">
        <v>19</v>
      </c>
      <c r="D492" s="18">
        <v>6500000</v>
      </c>
      <c r="E492" s="17">
        <f t="shared" si="26"/>
        <v>-262444.16000000015</v>
      </c>
      <c r="F492" s="18">
        <v>6500000</v>
      </c>
      <c r="G492" s="18">
        <v>6237555.8399999999</v>
      </c>
      <c r="H492" s="2"/>
    </row>
    <row r="493" spans="1:8" ht="32.25" customHeight="1">
      <c r="A493" s="14" t="s">
        <v>346</v>
      </c>
      <c r="B493" s="15" t="s">
        <v>347</v>
      </c>
      <c r="C493" s="15"/>
      <c r="D493" s="16">
        <f>D494+D507+D546+D607</f>
        <v>659770823.4799999</v>
      </c>
      <c r="E493" s="17">
        <f t="shared" si="26"/>
        <v>-23924328.809999824</v>
      </c>
      <c r="F493" s="16">
        <f>F494+F507+F546+F607</f>
        <v>655420323.48000002</v>
      </c>
      <c r="G493" s="16">
        <f>G494+G507+G546+G607</f>
        <v>635846494.67000008</v>
      </c>
      <c r="H493" s="2"/>
    </row>
    <row r="494" spans="1:8" ht="20.25" customHeight="1" outlineLevel="2">
      <c r="A494" s="8" t="s">
        <v>348</v>
      </c>
      <c r="B494" s="9" t="s">
        <v>349</v>
      </c>
      <c r="C494" s="9"/>
      <c r="D494" s="18">
        <f>D495+D502</f>
        <v>14141218.970000001</v>
      </c>
      <c r="E494" s="17">
        <f t="shared" si="26"/>
        <v>-78257.660000000149</v>
      </c>
      <c r="F494" s="18">
        <f>F495+F502</f>
        <v>14141218.970000001</v>
      </c>
      <c r="G494" s="18">
        <f>G495+G502</f>
        <v>14062961.310000001</v>
      </c>
      <c r="H494" s="2"/>
    </row>
    <row r="495" spans="1:8" outlineLevel="3">
      <c r="A495" s="8" t="s">
        <v>350</v>
      </c>
      <c r="B495" s="9" t="s">
        <v>351</v>
      </c>
      <c r="C495" s="9"/>
      <c r="D495" s="18">
        <f>D496+D498+D500</f>
        <v>12323786.24</v>
      </c>
      <c r="E495" s="17">
        <f t="shared" si="26"/>
        <v>-74603.910000000149</v>
      </c>
      <c r="F495" s="18">
        <f>F496+F498+F500</f>
        <v>12323260.24</v>
      </c>
      <c r="G495" s="18">
        <f>G496+G498+G500</f>
        <v>12249182.33</v>
      </c>
      <c r="H495" s="2"/>
    </row>
    <row r="496" spans="1:8" ht="45" outlineLevel="4">
      <c r="A496" s="8" t="s">
        <v>30</v>
      </c>
      <c r="B496" s="9" t="s">
        <v>351</v>
      </c>
      <c r="C496" s="9" t="s">
        <v>31</v>
      </c>
      <c r="D496" s="18">
        <f>D497</f>
        <v>10220592</v>
      </c>
      <c r="E496" s="17">
        <f t="shared" si="26"/>
        <v>-7767.3100000005215</v>
      </c>
      <c r="F496" s="18">
        <f>F497</f>
        <v>10220592</v>
      </c>
      <c r="G496" s="18">
        <f>G497</f>
        <v>10212824.689999999</v>
      </c>
      <c r="H496" s="2"/>
    </row>
    <row r="497" spans="1:8" outlineLevel="5">
      <c r="A497" s="8" t="s">
        <v>139</v>
      </c>
      <c r="B497" s="9" t="s">
        <v>351</v>
      </c>
      <c r="C497" s="9" t="s">
        <v>140</v>
      </c>
      <c r="D497" s="18">
        <v>10220592</v>
      </c>
      <c r="E497" s="17">
        <f t="shared" si="26"/>
        <v>-7767.3100000005215</v>
      </c>
      <c r="F497" s="18">
        <v>10220592</v>
      </c>
      <c r="G497" s="18">
        <v>10212824.689999999</v>
      </c>
      <c r="H497" s="2"/>
    </row>
    <row r="498" spans="1:8" ht="28.5" customHeight="1" outlineLevel="4">
      <c r="A498" s="8" t="s">
        <v>16</v>
      </c>
      <c r="B498" s="9" t="s">
        <v>351</v>
      </c>
      <c r="C498" s="9" t="s">
        <v>17</v>
      </c>
      <c r="D498" s="18">
        <f>D499</f>
        <v>2088194.24</v>
      </c>
      <c r="E498" s="17">
        <f t="shared" si="26"/>
        <v>-51836.909999999916</v>
      </c>
      <c r="F498" s="18">
        <f>F499</f>
        <v>2087668.24</v>
      </c>
      <c r="G498" s="18">
        <f>G499</f>
        <v>2036357.33</v>
      </c>
      <c r="H498" s="2"/>
    </row>
    <row r="499" spans="1:8" ht="30" outlineLevel="5">
      <c r="A499" s="8" t="s">
        <v>18</v>
      </c>
      <c r="B499" s="9" t="s">
        <v>351</v>
      </c>
      <c r="C499" s="9" t="s">
        <v>19</v>
      </c>
      <c r="D499" s="18">
        <v>2088194.24</v>
      </c>
      <c r="E499" s="17">
        <f t="shared" si="26"/>
        <v>-51836.909999999916</v>
      </c>
      <c r="F499" s="18">
        <v>2087668.24</v>
      </c>
      <c r="G499" s="18">
        <v>2036357.33</v>
      </c>
      <c r="H499" s="2"/>
    </row>
    <row r="500" spans="1:8" outlineLevel="4">
      <c r="A500" s="8" t="s">
        <v>46</v>
      </c>
      <c r="B500" s="9" t="s">
        <v>351</v>
      </c>
      <c r="C500" s="9" t="s">
        <v>47</v>
      </c>
      <c r="D500" s="18">
        <f>D501</f>
        <v>15000</v>
      </c>
      <c r="E500" s="17">
        <f t="shared" si="26"/>
        <v>-14999.69</v>
      </c>
      <c r="F500" s="18">
        <f>F501</f>
        <v>15000</v>
      </c>
      <c r="G500" s="18">
        <f>G501</f>
        <v>0.31</v>
      </c>
      <c r="H500" s="2"/>
    </row>
    <row r="501" spans="1:8" outlineLevel="5">
      <c r="A501" s="8" t="s">
        <v>48</v>
      </c>
      <c r="B501" s="9" t="s">
        <v>351</v>
      </c>
      <c r="C501" s="9" t="s">
        <v>49</v>
      </c>
      <c r="D501" s="18">
        <v>15000</v>
      </c>
      <c r="E501" s="17">
        <f t="shared" si="26"/>
        <v>-14999.69</v>
      </c>
      <c r="F501" s="18">
        <v>15000</v>
      </c>
      <c r="G501" s="18">
        <v>0.31</v>
      </c>
      <c r="H501" s="2"/>
    </row>
    <row r="502" spans="1:8" outlineLevel="3">
      <c r="A502" s="8" t="s">
        <v>352</v>
      </c>
      <c r="B502" s="9" t="s">
        <v>353</v>
      </c>
      <c r="C502" s="9"/>
      <c r="D502" s="18">
        <f>D503+D505</f>
        <v>1817432.73</v>
      </c>
      <c r="E502" s="17">
        <f t="shared" si="26"/>
        <v>-3653.75</v>
      </c>
      <c r="F502" s="18">
        <f>F503+F505</f>
        <v>1817958.73</v>
      </c>
      <c r="G502" s="18">
        <f>G503+G505</f>
        <v>1813778.98</v>
      </c>
      <c r="H502" s="2"/>
    </row>
    <row r="503" spans="1:8" ht="45" outlineLevel="4">
      <c r="A503" s="8" t="s">
        <v>30</v>
      </c>
      <c r="B503" s="9" t="s">
        <v>353</v>
      </c>
      <c r="C503" s="9" t="s">
        <v>31</v>
      </c>
      <c r="D503" s="18">
        <f>D504</f>
        <v>1773746</v>
      </c>
      <c r="E503" s="17">
        <f t="shared" si="26"/>
        <v>-3653.75</v>
      </c>
      <c r="F503" s="18">
        <f>F504</f>
        <v>1774272</v>
      </c>
      <c r="G503" s="18">
        <f>G504</f>
        <v>1770092.25</v>
      </c>
      <c r="H503" s="2"/>
    </row>
    <row r="504" spans="1:8" outlineLevel="5">
      <c r="A504" s="8" t="s">
        <v>139</v>
      </c>
      <c r="B504" s="9" t="s">
        <v>353</v>
      </c>
      <c r="C504" s="9" t="s">
        <v>140</v>
      </c>
      <c r="D504" s="18">
        <v>1773746</v>
      </c>
      <c r="E504" s="17">
        <f t="shared" si="26"/>
        <v>-3653.75</v>
      </c>
      <c r="F504" s="18">
        <v>1774272</v>
      </c>
      <c r="G504" s="18">
        <v>1770092.25</v>
      </c>
      <c r="H504" s="2"/>
    </row>
    <row r="505" spans="1:8" ht="30" customHeight="1" outlineLevel="4">
      <c r="A505" s="8" t="s">
        <v>16</v>
      </c>
      <c r="B505" s="9" t="s">
        <v>353</v>
      </c>
      <c r="C505" s="9" t="s">
        <v>17</v>
      </c>
      <c r="D505" s="18">
        <f>D506</f>
        <v>43686.73</v>
      </c>
      <c r="E505" s="17">
        <f t="shared" si="26"/>
        <v>0</v>
      </c>
      <c r="F505" s="18">
        <f>F506</f>
        <v>43686.73</v>
      </c>
      <c r="G505" s="18">
        <f>G506</f>
        <v>43686.73</v>
      </c>
      <c r="H505" s="2"/>
    </row>
    <row r="506" spans="1:8" ht="30" outlineLevel="5">
      <c r="A506" s="8" t="s">
        <v>18</v>
      </c>
      <c r="B506" s="9" t="s">
        <v>353</v>
      </c>
      <c r="C506" s="9" t="s">
        <v>19</v>
      </c>
      <c r="D506" s="18">
        <v>43686.73</v>
      </c>
      <c r="E506" s="17">
        <f t="shared" si="26"/>
        <v>0</v>
      </c>
      <c r="F506" s="18">
        <v>43686.73</v>
      </c>
      <c r="G506" s="18">
        <v>43686.73</v>
      </c>
      <c r="H506" s="2"/>
    </row>
    <row r="507" spans="1:8" outlineLevel="1">
      <c r="A507" s="8" t="s">
        <v>354</v>
      </c>
      <c r="B507" s="9" t="s">
        <v>355</v>
      </c>
      <c r="C507" s="9"/>
      <c r="D507" s="18">
        <f>D508+D523+D529+D533+D539</f>
        <v>221946987.25999999</v>
      </c>
      <c r="E507" s="17">
        <f t="shared" si="26"/>
        <v>-13512453.389999986</v>
      </c>
      <c r="F507" s="18">
        <f>F508+F523+F529+F533+F539</f>
        <v>216970963.06</v>
      </c>
      <c r="G507" s="18">
        <f>G508+G523+G529+G533+G539</f>
        <v>208434533.87</v>
      </c>
      <c r="H507" s="2"/>
    </row>
    <row r="508" spans="1:8" ht="30" outlineLevel="2">
      <c r="A508" s="8" t="s">
        <v>356</v>
      </c>
      <c r="B508" s="9" t="s">
        <v>357</v>
      </c>
      <c r="C508" s="9"/>
      <c r="D508" s="18">
        <f>D509+D518</f>
        <v>43966528.719999999</v>
      </c>
      <c r="E508" s="17">
        <f t="shared" si="26"/>
        <v>-8925517.1199999973</v>
      </c>
      <c r="F508" s="18">
        <f>F509+F518</f>
        <v>42995841.729999997</v>
      </c>
      <c r="G508" s="18">
        <f>G509+G518</f>
        <v>35041011.600000001</v>
      </c>
      <c r="H508" s="2"/>
    </row>
    <row r="509" spans="1:8" outlineLevel="3">
      <c r="A509" s="8" t="s">
        <v>358</v>
      </c>
      <c r="B509" s="9" t="s">
        <v>359</v>
      </c>
      <c r="C509" s="9"/>
      <c r="D509" s="18">
        <f>D510+D512+D514+D516</f>
        <v>31680094.010000002</v>
      </c>
      <c r="E509" s="17">
        <f t="shared" ref="E509:E572" si="33">G509-D509</f>
        <v>-5892866.3000000007</v>
      </c>
      <c r="F509" s="18">
        <f>F510+F512+F514+F516</f>
        <v>31086430.199999999</v>
      </c>
      <c r="G509" s="18">
        <f>G510+G512+G514+G516</f>
        <v>25787227.710000001</v>
      </c>
      <c r="H509" s="2"/>
    </row>
    <row r="510" spans="1:8" ht="45" outlineLevel="4">
      <c r="A510" s="8" t="s">
        <v>30</v>
      </c>
      <c r="B510" s="9" t="s">
        <v>359</v>
      </c>
      <c r="C510" s="9" t="s">
        <v>31</v>
      </c>
      <c r="D510" s="18">
        <f>D511</f>
        <v>6735191.8899999997</v>
      </c>
      <c r="E510" s="17">
        <f t="shared" si="33"/>
        <v>-1464359.6599999992</v>
      </c>
      <c r="F510" s="18">
        <f>F511</f>
        <v>6792663.8899999997</v>
      </c>
      <c r="G510" s="18">
        <f>G511</f>
        <v>5270832.2300000004</v>
      </c>
      <c r="H510" s="2"/>
    </row>
    <row r="511" spans="1:8" outlineLevel="5">
      <c r="A511" s="8" t="s">
        <v>139</v>
      </c>
      <c r="B511" s="9" t="s">
        <v>359</v>
      </c>
      <c r="C511" s="9" t="s">
        <v>140</v>
      </c>
      <c r="D511" s="18">
        <v>6735191.8899999997</v>
      </c>
      <c r="E511" s="17">
        <f t="shared" si="33"/>
        <v>-1464359.6599999992</v>
      </c>
      <c r="F511" s="18">
        <v>6792663.8899999997</v>
      </c>
      <c r="G511" s="18">
        <v>5270832.2300000004</v>
      </c>
      <c r="H511" s="2"/>
    </row>
    <row r="512" spans="1:8" ht="32.25" customHeight="1" outlineLevel="4">
      <c r="A512" s="8" t="s">
        <v>16</v>
      </c>
      <c r="B512" s="9" t="s">
        <v>359</v>
      </c>
      <c r="C512" s="9" t="s">
        <v>17</v>
      </c>
      <c r="D512" s="18">
        <f>D513</f>
        <v>24729785.600000001</v>
      </c>
      <c r="E512" s="17">
        <f t="shared" si="33"/>
        <v>-4404089.7400000021</v>
      </c>
      <c r="F512" s="18">
        <f>F513</f>
        <v>24078649.789999999</v>
      </c>
      <c r="G512" s="18">
        <f>G513</f>
        <v>20325695.859999999</v>
      </c>
      <c r="H512" s="2"/>
    </row>
    <row r="513" spans="1:8" ht="30" outlineLevel="5">
      <c r="A513" s="8" t="s">
        <v>18</v>
      </c>
      <c r="B513" s="9" t="s">
        <v>359</v>
      </c>
      <c r="C513" s="9" t="s">
        <v>19</v>
      </c>
      <c r="D513" s="18">
        <v>24729785.600000001</v>
      </c>
      <c r="E513" s="17">
        <f t="shared" si="33"/>
        <v>-4404089.7400000021</v>
      </c>
      <c r="F513" s="18">
        <v>24078649.789999999</v>
      </c>
      <c r="G513" s="18">
        <v>20325695.859999999</v>
      </c>
      <c r="H513" s="2"/>
    </row>
    <row r="514" spans="1:8" outlineLevel="4">
      <c r="A514" s="8" t="s">
        <v>8</v>
      </c>
      <c r="B514" s="9" t="s">
        <v>359</v>
      </c>
      <c r="C514" s="9" t="s">
        <v>9</v>
      </c>
      <c r="D514" s="18">
        <f>D515</f>
        <v>150000</v>
      </c>
      <c r="E514" s="17">
        <f t="shared" si="33"/>
        <v>-24416.899999999994</v>
      </c>
      <c r="F514" s="18">
        <f>F515</f>
        <v>150000</v>
      </c>
      <c r="G514" s="18">
        <f>G515</f>
        <v>125583.1</v>
      </c>
      <c r="H514" s="2"/>
    </row>
    <row r="515" spans="1:8" ht="32.25" customHeight="1" outlineLevel="5">
      <c r="A515" s="8" t="s">
        <v>20</v>
      </c>
      <c r="B515" s="9" t="s">
        <v>359</v>
      </c>
      <c r="C515" s="9" t="s">
        <v>21</v>
      </c>
      <c r="D515" s="18">
        <v>150000</v>
      </c>
      <c r="E515" s="17">
        <f t="shared" si="33"/>
        <v>-24416.899999999994</v>
      </c>
      <c r="F515" s="18">
        <v>150000</v>
      </c>
      <c r="G515" s="18">
        <v>125583.1</v>
      </c>
      <c r="H515" s="2"/>
    </row>
    <row r="516" spans="1:8" outlineLevel="4">
      <c r="A516" s="8" t="s">
        <v>46</v>
      </c>
      <c r="B516" s="9" t="s">
        <v>359</v>
      </c>
      <c r="C516" s="9" t="s">
        <v>47</v>
      </c>
      <c r="D516" s="18">
        <f>D517</f>
        <v>65116.52</v>
      </c>
      <c r="E516" s="17">
        <f t="shared" si="33"/>
        <v>0</v>
      </c>
      <c r="F516" s="18">
        <f>F517</f>
        <v>65116.52</v>
      </c>
      <c r="G516" s="18">
        <f>G517</f>
        <v>65116.52</v>
      </c>
      <c r="H516" s="2"/>
    </row>
    <row r="517" spans="1:8" outlineLevel="5">
      <c r="A517" s="8" t="s">
        <v>48</v>
      </c>
      <c r="B517" s="9" t="s">
        <v>359</v>
      </c>
      <c r="C517" s="9" t="s">
        <v>49</v>
      </c>
      <c r="D517" s="18">
        <v>65116.52</v>
      </c>
      <c r="E517" s="17">
        <f t="shared" si="33"/>
        <v>0</v>
      </c>
      <c r="F517" s="18">
        <v>65116.52</v>
      </c>
      <c r="G517" s="18">
        <v>65116.52</v>
      </c>
      <c r="H517" s="2"/>
    </row>
    <row r="518" spans="1:8" ht="30" outlineLevel="3">
      <c r="A518" s="8" t="s">
        <v>360</v>
      </c>
      <c r="B518" s="9" t="s">
        <v>361</v>
      </c>
      <c r="C518" s="9"/>
      <c r="D518" s="18">
        <f>D519+D521</f>
        <v>12286434.710000001</v>
      </c>
      <c r="E518" s="17">
        <f t="shared" si="33"/>
        <v>-3032650.8200000003</v>
      </c>
      <c r="F518" s="18">
        <f>F519+F521</f>
        <v>11909411.529999999</v>
      </c>
      <c r="G518" s="18">
        <f>G519+G521</f>
        <v>9253783.8900000006</v>
      </c>
      <c r="H518" s="2"/>
    </row>
    <row r="519" spans="1:8" ht="45" outlineLevel="4">
      <c r="A519" s="8" t="s">
        <v>30</v>
      </c>
      <c r="B519" s="9" t="s">
        <v>361</v>
      </c>
      <c r="C519" s="9" t="s">
        <v>31</v>
      </c>
      <c r="D519" s="18">
        <f>D520</f>
        <v>694492</v>
      </c>
      <c r="E519" s="17">
        <f t="shared" si="33"/>
        <v>-173022.93</v>
      </c>
      <c r="F519" s="18">
        <f>F520</f>
        <v>694492</v>
      </c>
      <c r="G519" s="18">
        <f>G520</f>
        <v>521469.07</v>
      </c>
      <c r="H519" s="2"/>
    </row>
    <row r="520" spans="1:8" outlineLevel="5">
      <c r="A520" s="8" t="s">
        <v>139</v>
      </c>
      <c r="B520" s="9" t="s">
        <v>361</v>
      </c>
      <c r="C520" s="9" t="s">
        <v>140</v>
      </c>
      <c r="D520" s="18">
        <v>694492</v>
      </c>
      <c r="E520" s="17">
        <f t="shared" si="33"/>
        <v>-173022.93</v>
      </c>
      <c r="F520" s="18">
        <v>694492</v>
      </c>
      <c r="G520" s="18">
        <v>521469.07</v>
      </c>
      <c r="H520" s="2"/>
    </row>
    <row r="521" spans="1:8" ht="30" customHeight="1" outlineLevel="4">
      <c r="A521" s="8" t="s">
        <v>16</v>
      </c>
      <c r="B521" s="9" t="s">
        <v>361</v>
      </c>
      <c r="C521" s="9" t="s">
        <v>17</v>
      </c>
      <c r="D521" s="18">
        <f>D522</f>
        <v>11591942.710000001</v>
      </c>
      <c r="E521" s="17">
        <f t="shared" si="33"/>
        <v>-2859627.8900000006</v>
      </c>
      <c r="F521" s="18">
        <f>F522</f>
        <v>11214919.529999999</v>
      </c>
      <c r="G521" s="18">
        <f>G522</f>
        <v>8732314.8200000003</v>
      </c>
      <c r="H521" s="2"/>
    </row>
    <row r="522" spans="1:8" ht="30" outlineLevel="5">
      <c r="A522" s="8" t="s">
        <v>18</v>
      </c>
      <c r="B522" s="9" t="s">
        <v>361</v>
      </c>
      <c r="C522" s="9" t="s">
        <v>19</v>
      </c>
      <c r="D522" s="18">
        <v>11591942.710000001</v>
      </c>
      <c r="E522" s="17">
        <f t="shared" si="33"/>
        <v>-2859627.8900000006</v>
      </c>
      <c r="F522" s="18">
        <v>11214919.529999999</v>
      </c>
      <c r="G522" s="18">
        <v>8732314.8200000003</v>
      </c>
      <c r="H522" s="2"/>
    </row>
    <row r="523" spans="1:8" ht="93.75" customHeight="1" outlineLevel="2">
      <c r="A523" s="19" t="s">
        <v>362</v>
      </c>
      <c r="B523" s="9" t="s">
        <v>363</v>
      </c>
      <c r="C523" s="9"/>
      <c r="D523" s="18">
        <f>D524</f>
        <v>122651489.3</v>
      </c>
      <c r="E523" s="17">
        <f t="shared" si="33"/>
        <v>0</v>
      </c>
      <c r="F523" s="18">
        <f>F524</f>
        <v>122651489.3</v>
      </c>
      <c r="G523" s="18">
        <f>G524</f>
        <v>122651489.3</v>
      </c>
      <c r="H523" s="2"/>
    </row>
    <row r="524" spans="1:8" ht="69.75" customHeight="1" outlineLevel="3">
      <c r="A524" s="19" t="s">
        <v>364</v>
      </c>
      <c r="B524" s="9" t="s">
        <v>365</v>
      </c>
      <c r="C524" s="9"/>
      <c r="D524" s="18">
        <f>D525+D527</f>
        <v>122651489.3</v>
      </c>
      <c r="E524" s="17">
        <f t="shared" si="33"/>
        <v>0</v>
      </c>
      <c r="F524" s="18">
        <f>F525+F527</f>
        <v>122651489.3</v>
      </c>
      <c r="G524" s="18">
        <f>G525+G527</f>
        <v>122651489.3</v>
      </c>
      <c r="H524" s="2"/>
    </row>
    <row r="525" spans="1:8" ht="45" outlineLevel="4">
      <c r="A525" s="8" t="s">
        <v>30</v>
      </c>
      <c r="B525" s="9" t="s">
        <v>365</v>
      </c>
      <c r="C525" s="9" t="s">
        <v>31</v>
      </c>
      <c r="D525" s="18">
        <f>D526</f>
        <v>121424974</v>
      </c>
      <c r="E525" s="17">
        <f t="shared" si="33"/>
        <v>0</v>
      </c>
      <c r="F525" s="18">
        <f>F526</f>
        <v>121424974</v>
      </c>
      <c r="G525" s="18">
        <f>G526</f>
        <v>121424974</v>
      </c>
      <c r="H525" s="2"/>
    </row>
    <row r="526" spans="1:8" outlineLevel="5">
      <c r="A526" s="8" t="s">
        <v>139</v>
      </c>
      <c r="B526" s="9" t="s">
        <v>365</v>
      </c>
      <c r="C526" s="9" t="s">
        <v>140</v>
      </c>
      <c r="D526" s="18">
        <v>121424974</v>
      </c>
      <c r="E526" s="17">
        <f t="shared" si="33"/>
        <v>0</v>
      </c>
      <c r="F526" s="18">
        <v>121424974</v>
      </c>
      <c r="G526" s="18">
        <v>121424974</v>
      </c>
      <c r="H526" s="2"/>
    </row>
    <row r="527" spans="1:8" ht="30" customHeight="1" outlineLevel="4">
      <c r="A527" s="8" t="s">
        <v>16</v>
      </c>
      <c r="B527" s="9" t="s">
        <v>365</v>
      </c>
      <c r="C527" s="9" t="s">
        <v>17</v>
      </c>
      <c r="D527" s="18">
        <f>D528</f>
        <v>1226515.3</v>
      </c>
      <c r="E527" s="17">
        <f t="shared" si="33"/>
        <v>0</v>
      </c>
      <c r="F527" s="18">
        <f>F528</f>
        <v>1226515.3</v>
      </c>
      <c r="G527" s="18">
        <f>G528</f>
        <v>1226515.3</v>
      </c>
      <c r="H527" s="2"/>
    </row>
    <row r="528" spans="1:8" ht="30" outlineLevel="5">
      <c r="A528" s="8" t="s">
        <v>18</v>
      </c>
      <c r="B528" s="9" t="s">
        <v>365</v>
      </c>
      <c r="C528" s="9" t="s">
        <v>19</v>
      </c>
      <c r="D528" s="18">
        <v>1226515.3</v>
      </c>
      <c r="E528" s="17">
        <f t="shared" si="33"/>
        <v>0</v>
      </c>
      <c r="F528" s="18">
        <v>1226515.3</v>
      </c>
      <c r="G528" s="18">
        <v>1226515.3</v>
      </c>
      <c r="H528" s="2"/>
    </row>
    <row r="529" spans="1:8" ht="60" outlineLevel="2">
      <c r="A529" s="8" t="s">
        <v>366</v>
      </c>
      <c r="B529" s="9" t="s">
        <v>367</v>
      </c>
      <c r="C529" s="9"/>
      <c r="D529" s="18">
        <f>D530</f>
        <v>109722.24000000001</v>
      </c>
      <c r="E529" s="17">
        <f t="shared" si="33"/>
        <v>0</v>
      </c>
      <c r="F529" s="18">
        <f t="shared" ref="F529:G531" si="34">F530</f>
        <v>109722.24000000001</v>
      </c>
      <c r="G529" s="18">
        <f t="shared" si="34"/>
        <v>109722.24000000001</v>
      </c>
      <c r="H529" s="2"/>
    </row>
    <row r="530" spans="1:8" ht="63" customHeight="1" outlineLevel="3">
      <c r="A530" s="8" t="s">
        <v>368</v>
      </c>
      <c r="B530" s="9" t="s">
        <v>369</v>
      </c>
      <c r="C530" s="9"/>
      <c r="D530" s="18">
        <f>D531</f>
        <v>109722.24000000001</v>
      </c>
      <c r="E530" s="17">
        <f t="shared" si="33"/>
        <v>0</v>
      </c>
      <c r="F530" s="18">
        <f t="shared" si="34"/>
        <v>109722.24000000001</v>
      </c>
      <c r="G530" s="18">
        <f t="shared" si="34"/>
        <v>109722.24000000001</v>
      </c>
      <c r="H530" s="2"/>
    </row>
    <row r="531" spans="1:8" outlineLevel="4">
      <c r="A531" s="8" t="s">
        <v>8</v>
      </c>
      <c r="B531" s="9" t="s">
        <v>369</v>
      </c>
      <c r="C531" s="9" t="s">
        <v>9</v>
      </c>
      <c r="D531" s="18">
        <f>D532</f>
        <v>109722.24000000001</v>
      </c>
      <c r="E531" s="17">
        <f t="shared" si="33"/>
        <v>0</v>
      </c>
      <c r="F531" s="18">
        <f t="shared" si="34"/>
        <v>109722.24000000001</v>
      </c>
      <c r="G531" s="18">
        <f t="shared" si="34"/>
        <v>109722.24000000001</v>
      </c>
      <c r="H531" s="2"/>
    </row>
    <row r="532" spans="1:8" ht="30" customHeight="1" outlineLevel="5">
      <c r="A532" s="8" t="s">
        <v>20</v>
      </c>
      <c r="B532" s="9" t="s">
        <v>369</v>
      </c>
      <c r="C532" s="9" t="s">
        <v>21</v>
      </c>
      <c r="D532" s="18">
        <v>109722.24000000001</v>
      </c>
      <c r="E532" s="17">
        <f t="shared" si="33"/>
        <v>0</v>
      </c>
      <c r="F532" s="18">
        <v>109722.24000000001</v>
      </c>
      <c r="G532" s="18">
        <v>109722.24000000001</v>
      </c>
      <c r="H532" s="2"/>
    </row>
    <row r="533" spans="1:8" ht="30" outlineLevel="2">
      <c r="A533" s="8" t="s">
        <v>370</v>
      </c>
      <c r="B533" s="9" t="s">
        <v>371</v>
      </c>
      <c r="C533" s="9"/>
      <c r="D533" s="18">
        <f>D534</f>
        <v>26029902.109999999</v>
      </c>
      <c r="E533" s="17">
        <f t="shared" si="33"/>
        <v>0</v>
      </c>
      <c r="F533" s="18">
        <f>F534</f>
        <v>26029902.109999999</v>
      </c>
      <c r="G533" s="18">
        <f>G534</f>
        <v>26029902.109999999</v>
      </c>
      <c r="H533" s="2"/>
    </row>
    <row r="534" spans="1:8" ht="30" outlineLevel="3">
      <c r="A534" s="8" t="s">
        <v>372</v>
      </c>
      <c r="B534" s="9" t="s">
        <v>373</v>
      </c>
      <c r="C534" s="9"/>
      <c r="D534" s="18">
        <f>D535+D537</f>
        <v>26029902.109999999</v>
      </c>
      <c r="E534" s="17">
        <f t="shared" si="33"/>
        <v>0</v>
      </c>
      <c r="F534" s="18">
        <f>F535+F537</f>
        <v>26029902.109999999</v>
      </c>
      <c r="G534" s="18">
        <f>G535+G537</f>
        <v>26029902.109999999</v>
      </c>
      <c r="H534" s="2"/>
    </row>
    <row r="535" spans="1:8" ht="45" outlineLevel="4">
      <c r="A535" s="8" t="s">
        <v>30</v>
      </c>
      <c r="B535" s="9" t="s">
        <v>373</v>
      </c>
      <c r="C535" s="9" t="s">
        <v>31</v>
      </c>
      <c r="D535" s="18">
        <f>D536</f>
        <v>24728407</v>
      </c>
      <c r="E535" s="17">
        <f t="shared" si="33"/>
        <v>0</v>
      </c>
      <c r="F535" s="18">
        <f>F536</f>
        <v>24728407</v>
      </c>
      <c r="G535" s="18">
        <f>G536</f>
        <v>24728407</v>
      </c>
      <c r="H535" s="2"/>
    </row>
    <row r="536" spans="1:8" outlineLevel="5">
      <c r="A536" s="8" t="s">
        <v>139</v>
      </c>
      <c r="B536" s="9" t="s">
        <v>373</v>
      </c>
      <c r="C536" s="9" t="s">
        <v>140</v>
      </c>
      <c r="D536" s="18">
        <v>24728407</v>
      </c>
      <c r="E536" s="17">
        <f t="shared" si="33"/>
        <v>0</v>
      </c>
      <c r="F536" s="18">
        <v>24728407</v>
      </c>
      <c r="G536" s="18">
        <v>24728407</v>
      </c>
      <c r="H536" s="2"/>
    </row>
    <row r="537" spans="1:8" ht="30" customHeight="1" outlineLevel="4">
      <c r="A537" s="8" t="s">
        <v>16</v>
      </c>
      <c r="B537" s="9" t="s">
        <v>373</v>
      </c>
      <c r="C537" s="9" t="s">
        <v>17</v>
      </c>
      <c r="D537" s="18">
        <f>D538</f>
        <v>1301495.1100000001</v>
      </c>
      <c r="E537" s="17">
        <f t="shared" si="33"/>
        <v>0</v>
      </c>
      <c r="F537" s="18">
        <f>F538</f>
        <v>1301495.1100000001</v>
      </c>
      <c r="G537" s="18">
        <f>G538</f>
        <v>1301495.1100000001</v>
      </c>
      <c r="H537" s="2"/>
    </row>
    <row r="538" spans="1:8" ht="30" outlineLevel="5">
      <c r="A538" s="8" t="s">
        <v>18</v>
      </c>
      <c r="B538" s="9" t="s">
        <v>373</v>
      </c>
      <c r="C538" s="9" t="s">
        <v>19</v>
      </c>
      <c r="D538" s="18">
        <v>1301495.1100000001</v>
      </c>
      <c r="E538" s="17">
        <f t="shared" si="33"/>
        <v>0</v>
      </c>
      <c r="F538" s="18">
        <v>1301495.1100000001</v>
      </c>
      <c r="G538" s="18">
        <v>1301495.1100000001</v>
      </c>
      <c r="H538" s="2"/>
    </row>
    <row r="539" spans="1:8" ht="45" outlineLevel="2">
      <c r="A539" s="8" t="s">
        <v>374</v>
      </c>
      <c r="B539" s="9" t="s">
        <v>375</v>
      </c>
      <c r="C539" s="9"/>
      <c r="D539" s="18">
        <f>D540+D543</f>
        <v>29189344.890000001</v>
      </c>
      <c r="E539" s="17">
        <f t="shared" si="33"/>
        <v>-4586936.2699999996</v>
      </c>
      <c r="F539" s="18">
        <f>F540+F543</f>
        <v>25184007.68</v>
      </c>
      <c r="G539" s="18">
        <f>G540+G543</f>
        <v>24602408.620000001</v>
      </c>
      <c r="H539" s="2"/>
    </row>
    <row r="540" spans="1:8" ht="30" outlineLevel="3">
      <c r="A540" s="8" t="s">
        <v>376</v>
      </c>
      <c r="B540" s="9" t="s">
        <v>377</v>
      </c>
      <c r="C540" s="9"/>
      <c r="D540" s="18">
        <f>D541</f>
        <v>29139344.890000001</v>
      </c>
      <c r="E540" s="17">
        <f t="shared" si="33"/>
        <v>-4586936.2699999996</v>
      </c>
      <c r="F540" s="18">
        <f>F541</f>
        <v>25134007.68</v>
      </c>
      <c r="G540" s="18">
        <f>G541</f>
        <v>24552408.620000001</v>
      </c>
      <c r="H540" s="2"/>
    </row>
    <row r="541" spans="1:8" ht="31.5" customHeight="1" outlineLevel="4">
      <c r="A541" s="8" t="s">
        <v>16</v>
      </c>
      <c r="B541" s="9" t="s">
        <v>377</v>
      </c>
      <c r="C541" s="9" t="s">
        <v>17</v>
      </c>
      <c r="D541" s="18">
        <f>D542</f>
        <v>29139344.890000001</v>
      </c>
      <c r="E541" s="17">
        <f t="shared" si="33"/>
        <v>-4586936.2699999996</v>
      </c>
      <c r="F541" s="18">
        <f>F542</f>
        <v>25134007.68</v>
      </c>
      <c r="G541" s="18">
        <f>G542</f>
        <v>24552408.620000001</v>
      </c>
      <c r="H541" s="2"/>
    </row>
    <row r="542" spans="1:8" ht="30" outlineLevel="5">
      <c r="A542" s="8" t="s">
        <v>18</v>
      </c>
      <c r="B542" s="9" t="s">
        <v>377</v>
      </c>
      <c r="C542" s="9" t="s">
        <v>19</v>
      </c>
      <c r="D542" s="18">
        <v>29139344.890000001</v>
      </c>
      <c r="E542" s="17">
        <f t="shared" si="33"/>
        <v>-4586936.2699999996</v>
      </c>
      <c r="F542" s="18">
        <v>25134007.68</v>
      </c>
      <c r="G542" s="18">
        <v>24552408.620000001</v>
      </c>
      <c r="H542" s="2"/>
    </row>
    <row r="543" spans="1:8" ht="45" outlineLevel="3">
      <c r="A543" s="8" t="s">
        <v>378</v>
      </c>
      <c r="B543" s="9" t="s">
        <v>379</v>
      </c>
      <c r="C543" s="9"/>
      <c r="D543" s="18">
        <f>D544</f>
        <v>50000</v>
      </c>
      <c r="E543" s="17">
        <f t="shared" si="33"/>
        <v>0</v>
      </c>
      <c r="F543" s="18">
        <f>F544</f>
        <v>50000</v>
      </c>
      <c r="G543" s="18">
        <f>G544</f>
        <v>50000</v>
      </c>
      <c r="H543" s="2"/>
    </row>
    <row r="544" spans="1:8" ht="33.75" customHeight="1" outlineLevel="4">
      <c r="A544" s="8" t="s">
        <v>16</v>
      </c>
      <c r="B544" s="9" t="s">
        <v>379</v>
      </c>
      <c r="C544" s="9" t="s">
        <v>17</v>
      </c>
      <c r="D544" s="18">
        <f>D545</f>
        <v>50000</v>
      </c>
      <c r="E544" s="17">
        <f t="shared" si="33"/>
        <v>0</v>
      </c>
      <c r="F544" s="18">
        <f>F545</f>
        <v>50000</v>
      </c>
      <c r="G544" s="18">
        <f>G545</f>
        <v>50000</v>
      </c>
      <c r="H544" s="2"/>
    </row>
    <row r="545" spans="1:8" ht="30" outlineLevel="5">
      <c r="A545" s="8" t="s">
        <v>18</v>
      </c>
      <c r="B545" s="9" t="s">
        <v>379</v>
      </c>
      <c r="C545" s="9" t="s">
        <v>19</v>
      </c>
      <c r="D545" s="18">
        <v>50000</v>
      </c>
      <c r="E545" s="17">
        <f t="shared" si="33"/>
        <v>0</v>
      </c>
      <c r="F545" s="18">
        <v>50000</v>
      </c>
      <c r="G545" s="18">
        <v>50000</v>
      </c>
      <c r="H545" s="2"/>
    </row>
    <row r="546" spans="1:8" outlineLevel="1">
      <c r="A546" s="8" t="s">
        <v>380</v>
      </c>
      <c r="B546" s="9" t="s">
        <v>381</v>
      </c>
      <c r="C546" s="9"/>
      <c r="D546" s="18">
        <f>D547+D560+D566+D570+D577+D581+D585+D589+D599</f>
        <v>377805298.08999997</v>
      </c>
      <c r="E546" s="17">
        <f t="shared" si="33"/>
        <v>-8567944.4999998808</v>
      </c>
      <c r="F546" s="18">
        <f>F547+F560+F566+F570+F577+F581+F585+F589+F599+F603</f>
        <v>378091250.22000003</v>
      </c>
      <c r="G546" s="18">
        <f>G547+G560+G566+G570+G577+G581+G585+G589+G599+G603</f>
        <v>369237353.59000009</v>
      </c>
      <c r="H546" s="2"/>
    </row>
    <row r="547" spans="1:8" ht="30" outlineLevel="2">
      <c r="A547" s="8" t="s">
        <v>382</v>
      </c>
      <c r="B547" s="9" t="s">
        <v>383</v>
      </c>
      <c r="C547" s="9"/>
      <c r="D547" s="18">
        <f>D548+D555</f>
        <v>40357629.689999998</v>
      </c>
      <c r="E547" s="17">
        <f t="shared" si="33"/>
        <v>-2423109.4799999893</v>
      </c>
      <c r="F547" s="18">
        <f>F548+F555</f>
        <v>40933744.609999999</v>
      </c>
      <c r="G547" s="18">
        <f>G548+G555</f>
        <v>37934520.210000008</v>
      </c>
      <c r="H547" s="2"/>
    </row>
    <row r="548" spans="1:8" outlineLevel="3">
      <c r="A548" s="8" t="s">
        <v>384</v>
      </c>
      <c r="B548" s="9" t="s">
        <v>385</v>
      </c>
      <c r="C548" s="9"/>
      <c r="D548" s="18">
        <f>D549+D551+D553</f>
        <v>38511064.399999999</v>
      </c>
      <c r="E548" s="17">
        <f t="shared" si="33"/>
        <v>-1763653.2899999917</v>
      </c>
      <c r="F548" s="18">
        <f>F549+F551+F553</f>
        <v>39048517.519999996</v>
      </c>
      <c r="G548" s="18">
        <f>G549+G551+G553</f>
        <v>36747411.110000007</v>
      </c>
      <c r="H548" s="2"/>
    </row>
    <row r="549" spans="1:8" ht="45" outlineLevel="4">
      <c r="A549" s="8" t="s">
        <v>30</v>
      </c>
      <c r="B549" s="9" t="s">
        <v>385</v>
      </c>
      <c r="C549" s="9" t="s">
        <v>31</v>
      </c>
      <c r="D549" s="18">
        <f>D550</f>
        <v>1229759.1599999999</v>
      </c>
      <c r="E549" s="17">
        <f t="shared" si="33"/>
        <v>-1028.4899999999907</v>
      </c>
      <c r="F549" s="18">
        <f>F550</f>
        <v>1229759.1599999999</v>
      </c>
      <c r="G549" s="18">
        <f>G550</f>
        <v>1228730.67</v>
      </c>
      <c r="H549" s="2"/>
    </row>
    <row r="550" spans="1:8" outlineLevel="5">
      <c r="A550" s="8" t="s">
        <v>139</v>
      </c>
      <c r="B550" s="9" t="s">
        <v>385</v>
      </c>
      <c r="C550" s="9" t="s">
        <v>140</v>
      </c>
      <c r="D550" s="18">
        <v>1229759.1599999999</v>
      </c>
      <c r="E550" s="17">
        <f t="shared" si="33"/>
        <v>-1028.4899999999907</v>
      </c>
      <c r="F550" s="18">
        <v>1229759.1599999999</v>
      </c>
      <c r="G550" s="18">
        <v>1228730.67</v>
      </c>
      <c r="H550" s="2"/>
    </row>
    <row r="551" spans="1:8" ht="29.25" customHeight="1" outlineLevel="4">
      <c r="A551" s="8" t="s">
        <v>16</v>
      </c>
      <c r="B551" s="9" t="s">
        <v>385</v>
      </c>
      <c r="C551" s="9" t="s">
        <v>17</v>
      </c>
      <c r="D551" s="18">
        <f>D552</f>
        <v>37219653.93</v>
      </c>
      <c r="E551" s="17">
        <f t="shared" si="33"/>
        <v>-1762624.799999997</v>
      </c>
      <c r="F551" s="18">
        <f>F552</f>
        <v>37757107.049999997</v>
      </c>
      <c r="G551" s="18">
        <f>G552</f>
        <v>35457029.130000003</v>
      </c>
      <c r="H551" s="2"/>
    </row>
    <row r="552" spans="1:8" ht="30" outlineLevel="5">
      <c r="A552" s="8" t="s">
        <v>18</v>
      </c>
      <c r="B552" s="9" t="s">
        <v>385</v>
      </c>
      <c r="C552" s="9" t="s">
        <v>19</v>
      </c>
      <c r="D552" s="18">
        <v>37219653.93</v>
      </c>
      <c r="E552" s="17">
        <f t="shared" si="33"/>
        <v>-1762624.799999997</v>
      </c>
      <c r="F552" s="18">
        <v>37757107.049999997</v>
      </c>
      <c r="G552" s="18">
        <v>35457029.130000003</v>
      </c>
      <c r="H552" s="2"/>
    </row>
    <row r="553" spans="1:8" outlineLevel="4">
      <c r="A553" s="8" t="s">
        <v>46</v>
      </c>
      <c r="B553" s="9" t="s">
        <v>385</v>
      </c>
      <c r="C553" s="9" t="s">
        <v>47</v>
      </c>
      <c r="D553" s="18">
        <f>D554</f>
        <v>61651.31</v>
      </c>
      <c r="E553" s="17">
        <f t="shared" si="33"/>
        <v>0</v>
      </c>
      <c r="F553" s="18">
        <f>F554</f>
        <v>61651.31</v>
      </c>
      <c r="G553" s="18">
        <f>G554</f>
        <v>61651.31</v>
      </c>
      <c r="H553" s="2"/>
    </row>
    <row r="554" spans="1:8" outlineLevel="5">
      <c r="A554" s="8" t="s">
        <v>48</v>
      </c>
      <c r="B554" s="9" t="s">
        <v>385</v>
      </c>
      <c r="C554" s="9" t="s">
        <v>49</v>
      </c>
      <c r="D554" s="18">
        <v>61651.31</v>
      </c>
      <c r="E554" s="17">
        <f t="shared" si="33"/>
        <v>0</v>
      </c>
      <c r="F554" s="18">
        <v>61651.31</v>
      </c>
      <c r="G554" s="18">
        <v>61651.31</v>
      </c>
      <c r="H554" s="2"/>
    </row>
    <row r="555" spans="1:8" outlineLevel="3">
      <c r="A555" s="8" t="s">
        <v>386</v>
      </c>
      <c r="B555" s="9" t="s">
        <v>387</v>
      </c>
      <c r="C555" s="9"/>
      <c r="D555" s="18">
        <f>D556+D558</f>
        <v>1846565.29</v>
      </c>
      <c r="E555" s="17">
        <f t="shared" si="33"/>
        <v>-659456.18999999994</v>
      </c>
      <c r="F555" s="18">
        <f>F556+F558</f>
        <v>1885227.09</v>
      </c>
      <c r="G555" s="18">
        <f>G556+G558</f>
        <v>1187109.1000000001</v>
      </c>
      <c r="H555" s="2"/>
    </row>
    <row r="556" spans="1:8" ht="45" outlineLevel="4">
      <c r="A556" s="8" t="s">
        <v>30</v>
      </c>
      <c r="B556" s="9" t="s">
        <v>387</v>
      </c>
      <c r="C556" s="9" t="s">
        <v>31</v>
      </c>
      <c r="D556" s="18">
        <f>D557</f>
        <v>485388</v>
      </c>
      <c r="E556" s="17">
        <f t="shared" si="33"/>
        <v>-230271.08</v>
      </c>
      <c r="F556" s="18">
        <f>F557</f>
        <v>481388</v>
      </c>
      <c r="G556" s="18">
        <f>G557</f>
        <v>255116.92</v>
      </c>
      <c r="H556" s="2"/>
    </row>
    <row r="557" spans="1:8" outlineLevel="5">
      <c r="A557" s="8" t="s">
        <v>139</v>
      </c>
      <c r="B557" s="9" t="s">
        <v>387</v>
      </c>
      <c r="C557" s="9" t="s">
        <v>140</v>
      </c>
      <c r="D557" s="18">
        <v>485388</v>
      </c>
      <c r="E557" s="17">
        <f t="shared" si="33"/>
        <v>-230271.08</v>
      </c>
      <c r="F557" s="18">
        <v>481388</v>
      </c>
      <c r="G557" s="18">
        <v>255116.92</v>
      </c>
      <c r="H557" s="2"/>
    </row>
    <row r="558" spans="1:8" ht="34.5" customHeight="1" outlineLevel="4">
      <c r="A558" s="8" t="s">
        <v>16</v>
      </c>
      <c r="B558" s="9" t="s">
        <v>387</v>
      </c>
      <c r="C558" s="9" t="s">
        <v>17</v>
      </c>
      <c r="D558" s="18">
        <f>D559</f>
        <v>1361177.29</v>
      </c>
      <c r="E558" s="17">
        <f t="shared" si="33"/>
        <v>-429185.11</v>
      </c>
      <c r="F558" s="18">
        <f>F559</f>
        <v>1403839.09</v>
      </c>
      <c r="G558" s="18">
        <f>G559</f>
        <v>931992.18</v>
      </c>
      <c r="H558" s="2"/>
    </row>
    <row r="559" spans="1:8" ht="30" outlineLevel="5">
      <c r="A559" s="8" t="s">
        <v>18</v>
      </c>
      <c r="B559" s="9" t="s">
        <v>387</v>
      </c>
      <c r="C559" s="9" t="s">
        <v>19</v>
      </c>
      <c r="D559" s="18">
        <v>1361177.29</v>
      </c>
      <c r="E559" s="17">
        <f t="shared" si="33"/>
        <v>-429185.11</v>
      </c>
      <c r="F559" s="18">
        <v>1403839.09</v>
      </c>
      <c r="G559" s="18">
        <v>931992.18</v>
      </c>
      <c r="H559" s="2"/>
    </row>
    <row r="560" spans="1:8" ht="125.25" customHeight="1" outlineLevel="2">
      <c r="A560" s="19" t="s">
        <v>388</v>
      </c>
      <c r="B560" s="9" t="s">
        <v>389</v>
      </c>
      <c r="C560" s="9"/>
      <c r="D560" s="18">
        <f>D561</f>
        <v>269845411</v>
      </c>
      <c r="E560" s="17">
        <f t="shared" si="33"/>
        <v>0</v>
      </c>
      <c r="F560" s="18">
        <f>F561</f>
        <v>269845411</v>
      </c>
      <c r="G560" s="18">
        <f>G561</f>
        <v>269845411</v>
      </c>
      <c r="H560" s="2"/>
    </row>
    <row r="561" spans="1:8" ht="120" outlineLevel="3">
      <c r="A561" s="19" t="s">
        <v>390</v>
      </c>
      <c r="B561" s="9" t="s">
        <v>391</v>
      </c>
      <c r="C561" s="9"/>
      <c r="D561" s="18">
        <f>D562+D564</f>
        <v>269845411</v>
      </c>
      <c r="E561" s="17">
        <f t="shared" si="33"/>
        <v>0</v>
      </c>
      <c r="F561" s="18">
        <f>F562+F564</f>
        <v>269845411</v>
      </c>
      <c r="G561" s="18">
        <f>G562+G564</f>
        <v>269845411</v>
      </c>
      <c r="H561" s="2"/>
    </row>
    <row r="562" spans="1:8" ht="45" outlineLevel="4">
      <c r="A562" s="8" t="s">
        <v>30</v>
      </c>
      <c r="B562" s="9" t="s">
        <v>391</v>
      </c>
      <c r="C562" s="9" t="s">
        <v>31</v>
      </c>
      <c r="D562" s="18">
        <f>D563</f>
        <v>256666742</v>
      </c>
      <c r="E562" s="17">
        <f t="shared" si="33"/>
        <v>-46656</v>
      </c>
      <c r="F562" s="18">
        <f>F563</f>
        <v>256620086</v>
      </c>
      <c r="G562" s="18">
        <f>G563</f>
        <v>256620086</v>
      </c>
      <c r="H562" s="2"/>
    </row>
    <row r="563" spans="1:8" outlineLevel="5">
      <c r="A563" s="8" t="s">
        <v>139</v>
      </c>
      <c r="B563" s="9" t="s">
        <v>391</v>
      </c>
      <c r="C563" s="9" t="s">
        <v>140</v>
      </c>
      <c r="D563" s="18">
        <v>256666742</v>
      </c>
      <c r="E563" s="17">
        <f t="shared" si="33"/>
        <v>-46656</v>
      </c>
      <c r="F563" s="18">
        <v>256620086</v>
      </c>
      <c r="G563" s="18">
        <v>256620086</v>
      </c>
      <c r="H563" s="2"/>
    </row>
    <row r="564" spans="1:8" ht="30" customHeight="1" outlineLevel="4">
      <c r="A564" s="8" t="s">
        <v>16</v>
      </c>
      <c r="B564" s="9" t="s">
        <v>391</v>
      </c>
      <c r="C564" s="9" t="s">
        <v>17</v>
      </c>
      <c r="D564" s="18">
        <f>D565</f>
        <v>13178669</v>
      </c>
      <c r="E564" s="17">
        <f t="shared" si="33"/>
        <v>46656</v>
      </c>
      <c r="F564" s="18">
        <f>F565</f>
        <v>13225325</v>
      </c>
      <c r="G564" s="18">
        <f>G565</f>
        <v>13225325</v>
      </c>
      <c r="H564" s="2"/>
    </row>
    <row r="565" spans="1:8" ht="30" outlineLevel="5">
      <c r="A565" s="8" t="s">
        <v>18</v>
      </c>
      <c r="B565" s="9" t="s">
        <v>391</v>
      </c>
      <c r="C565" s="9" t="s">
        <v>19</v>
      </c>
      <c r="D565" s="18">
        <v>13178669</v>
      </c>
      <c r="E565" s="17">
        <f t="shared" si="33"/>
        <v>46656</v>
      </c>
      <c r="F565" s="18">
        <v>13225325</v>
      </c>
      <c r="G565" s="18">
        <v>13225325</v>
      </c>
      <c r="H565" s="2"/>
    </row>
    <row r="566" spans="1:8" ht="60" outlineLevel="2">
      <c r="A566" s="19" t="s">
        <v>392</v>
      </c>
      <c r="B566" s="9" t="s">
        <v>393</v>
      </c>
      <c r="C566" s="9"/>
      <c r="D566" s="18">
        <f>D567</f>
        <v>682769</v>
      </c>
      <c r="E566" s="17">
        <f t="shared" si="33"/>
        <v>-109045.95999999996</v>
      </c>
      <c r="F566" s="18">
        <f t="shared" ref="F566:G568" si="35">F567</f>
        <v>682769</v>
      </c>
      <c r="G566" s="18">
        <f t="shared" si="35"/>
        <v>573723.04</v>
      </c>
      <c r="H566" s="2"/>
    </row>
    <row r="567" spans="1:8" ht="60" outlineLevel="3">
      <c r="A567" s="8" t="s">
        <v>394</v>
      </c>
      <c r="B567" s="9" t="s">
        <v>395</v>
      </c>
      <c r="C567" s="9"/>
      <c r="D567" s="18">
        <f>D568</f>
        <v>682769</v>
      </c>
      <c r="E567" s="17">
        <f t="shared" si="33"/>
        <v>-109045.95999999996</v>
      </c>
      <c r="F567" s="18">
        <f t="shared" si="35"/>
        <v>682769</v>
      </c>
      <c r="G567" s="18">
        <f t="shared" si="35"/>
        <v>573723.04</v>
      </c>
      <c r="H567" s="2"/>
    </row>
    <row r="568" spans="1:8" ht="45" outlineLevel="4">
      <c r="A568" s="8" t="s">
        <v>30</v>
      </c>
      <c r="B568" s="9" t="s">
        <v>395</v>
      </c>
      <c r="C568" s="9" t="s">
        <v>31</v>
      </c>
      <c r="D568" s="18">
        <f>D569</f>
        <v>682769</v>
      </c>
      <c r="E568" s="17">
        <f t="shared" si="33"/>
        <v>-109045.95999999996</v>
      </c>
      <c r="F568" s="18">
        <f t="shared" si="35"/>
        <v>682769</v>
      </c>
      <c r="G568" s="18">
        <f t="shared" si="35"/>
        <v>573723.04</v>
      </c>
      <c r="H568" s="2"/>
    </row>
    <row r="569" spans="1:8" outlineLevel="5">
      <c r="A569" s="8" t="s">
        <v>139</v>
      </c>
      <c r="B569" s="9" t="s">
        <v>395</v>
      </c>
      <c r="C569" s="9" t="s">
        <v>140</v>
      </c>
      <c r="D569" s="18">
        <v>682769</v>
      </c>
      <c r="E569" s="17">
        <f t="shared" si="33"/>
        <v>-109045.95999999996</v>
      </c>
      <c r="F569" s="18">
        <v>682769</v>
      </c>
      <c r="G569" s="18">
        <v>573723.04</v>
      </c>
      <c r="H569" s="2"/>
    </row>
    <row r="570" spans="1:8" ht="48.75" customHeight="1" outlineLevel="2">
      <c r="A570" s="8" t="s">
        <v>396</v>
      </c>
      <c r="B570" s="9" t="s">
        <v>397</v>
      </c>
      <c r="C570" s="9"/>
      <c r="D570" s="18">
        <f>D571+D574</f>
        <v>27498233</v>
      </c>
      <c r="E570" s="17">
        <f t="shared" si="33"/>
        <v>-4061215</v>
      </c>
      <c r="F570" s="18">
        <f>F571+F574</f>
        <v>27553233</v>
      </c>
      <c r="G570" s="18">
        <f>G571+G574</f>
        <v>23437018</v>
      </c>
      <c r="H570" s="2"/>
    </row>
    <row r="571" spans="1:8" ht="30" outlineLevel="3">
      <c r="A571" s="8" t="s">
        <v>398</v>
      </c>
      <c r="B571" s="9" t="s">
        <v>399</v>
      </c>
      <c r="C571" s="9"/>
      <c r="D571" s="18">
        <f>D572</f>
        <v>5282681</v>
      </c>
      <c r="E571" s="17">
        <f t="shared" si="33"/>
        <v>-791470</v>
      </c>
      <c r="F571" s="18">
        <f>F572</f>
        <v>5337681</v>
      </c>
      <c r="G571" s="18">
        <f>G572</f>
        <v>4491211</v>
      </c>
      <c r="H571" s="2"/>
    </row>
    <row r="572" spans="1:8" ht="31.5" customHeight="1" outlineLevel="4">
      <c r="A572" s="8" t="s">
        <v>16</v>
      </c>
      <c r="B572" s="9" t="s">
        <v>399</v>
      </c>
      <c r="C572" s="9" t="s">
        <v>17</v>
      </c>
      <c r="D572" s="18">
        <f>D573</f>
        <v>5282681</v>
      </c>
      <c r="E572" s="17">
        <f t="shared" si="33"/>
        <v>-791470</v>
      </c>
      <c r="F572" s="18">
        <f>F573</f>
        <v>5337681</v>
      </c>
      <c r="G572" s="18">
        <f>G573</f>
        <v>4491211</v>
      </c>
      <c r="H572" s="2"/>
    </row>
    <row r="573" spans="1:8" ht="30" outlineLevel="5">
      <c r="A573" s="8" t="s">
        <v>18</v>
      </c>
      <c r="B573" s="9" t="s">
        <v>399</v>
      </c>
      <c r="C573" s="9" t="s">
        <v>19</v>
      </c>
      <c r="D573" s="18">
        <v>5282681</v>
      </c>
      <c r="E573" s="17">
        <f t="shared" ref="E573:E646" si="36">G573-D573</f>
        <v>-791470</v>
      </c>
      <c r="F573" s="18">
        <v>5337681</v>
      </c>
      <c r="G573" s="18">
        <v>4491211</v>
      </c>
      <c r="H573" s="2"/>
    </row>
    <row r="574" spans="1:8" ht="45.75" customHeight="1" outlineLevel="3">
      <c r="A574" s="8" t="s">
        <v>400</v>
      </c>
      <c r="B574" s="9" t="s">
        <v>401</v>
      </c>
      <c r="C574" s="9"/>
      <c r="D574" s="18">
        <f>D575</f>
        <v>22215552</v>
      </c>
      <c r="E574" s="17">
        <f t="shared" si="36"/>
        <v>-3269745</v>
      </c>
      <c r="F574" s="18">
        <f>F575</f>
        <v>22215552</v>
      </c>
      <c r="G574" s="18">
        <f>G575</f>
        <v>18945807</v>
      </c>
      <c r="H574" s="2"/>
    </row>
    <row r="575" spans="1:8" ht="29.25" customHeight="1" outlineLevel="4">
      <c r="A575" s="8" t="s">
        <v>16</v>
      </c>
      <c r="B575" s="9" t="s">
        <v>401</v>
      </c>
      <c r="C575" s="9" t="s">
        <v>17</v>
      </c>
      <c r="D575" s="18">
        <f>D576</f>
        <v>22215552</v>
      </c>
      <c r="E575" s="17">
        <f t="shared" si="36"/>
        <v>-3269745</v>
      </c>
      <c r="F575" s="18">
        <f>F576</f>
        <v>22215552</v>
      </c>
      <c r="G575" s="18">
        <f>G576</f>
        <v>18945807</v>
      </c>
      <c r="H575" s="2"/>
    </row>
    <row r="576" spans="1:8" ht="30" outlineLevel="5">
      <c r="A576" s="8" t="s">
        <v>18</v>
      </c>
      <c r="B576" s="9" t="s">
        <v>401</v>
      </c>
      <c r="C576" s="9" t="s">
        <v>19</v>
      </c>
      <c r="D576" s="18">
        <v>22215552</v>
      </c>
      <c r="E576" s="17">
        <f t="shared" si="36"/>
        <v>-3269745</v>
      </c>
      <c r="F576" s="18">
        <v>22215552</v>
      </c>
      <c r="G576" s="18">
        <v>18945807</v>
      </c>
      <c r="H576" s="2"/>
    </row>
    <row r="577" spans="1:8" outlineLevel="2">
      <c r="A577" s="8" t="s">
        <v>402</v>
      </c>
      <c r="B577" s="9" t="s">
        <v>403</v>
      </c>
      <c r="C577" s="9"/>
      <c r="D577" s="18">
        <f>D578</f>
        <v>350000</v>
      </c>
      <c r="E577" s="17">
        <f t="shared" si="36"/>
        <v>0</v>
      </c>
      <c r="F577" s="18">
        <f t="shared" ref="F577:G579" si="37">F578</f>
        <v>350000</v>
      </c>
      <c r="G577" s="18">
        <f t="shared" si="37"/>
        <v>350000</v>
      </c>
      <c r="H577" s="2"/>
    </row>
    <row r="578" spans="1:8" outlineLevel="3">
      <c r="A578" s="8" t="s">
        <v>404</v>
      </c>
      <c r="B578" s="9" t="s">
        <v>405</v>
      </c>
      <c r="C578" s="9"/>
      <c r="D578" s="18">
        <f>D579</f>
        <v>350000</v>
      </c>
      <c r="E578" s="17">
        <f t="shared" si="36"/>
        <v>0</v>
      </c>
      <c r="F578" s="18">
        <f t="shared" si="37"/>
        <v>350000</v>
      </c>
      <c r="G578" s="18">
        <f t="shared" si="37"/>
        <v>350000</v>
      </c>
      <c r="H578" s="2"/>
    </row>
    <row r="579" spans="1:8" ht="35.25" customHeight="1" outlineLevel="4">
      <c r="A579" s="8" t="s">
        <v>16</v>
      </c>
      <c r="B579" s="9" t="s">
        <v>405</v>
      </c>
      <c r="C579" s="9" t="s">
        <v>17</v>
      </c>
      <c r="D579" s="18">
        <f>D580</f>
        <v>350000</v>
      </c>
      <c r="E579" s="17">
        <f t="shared" si="36"/>
        <v>0</v>
      </c>
      <c r="F579" s="18">
        <f t="shared" si="37"/>
        <v>350000</v>
      </c>
      <c r="G579" s="18">
        <f t="shared" si="37"/>
        <v>350000</v>
      </c>
      <c r="H579" s="2"/>
    </row>
    <row r="580" spans="1:8" ht="30" outlineLevel="5">
      <c r="A580" s="8" t="s">
        <v>18</v>
      </c>
      <c r="B580" s="9" t="s">
        <v>405</v>
      </c>
      <c r="C580" s="9" t="s">
        <v>19</v>
      </c>
      <c r="D580" s="18">
        <v>350000</v>
      </c>
      <c r="E580" s="17">
        <f t="shared" si="36"/>
        <v>0</v>
      </c>
      <c r="F580" s="18">
        <v>350000</v>
      </c>
      <c r="G580" s="18">
        <v>350000</v>
      </c>
      <c r="H580" s="2"/>
    </row>
    <row r="581" spans="1:8" ht="30" customHeight="1" outlineLevel="2">
      <c r="A581" s="8" t="s">
        <v>406</v>
      </c>
      <c r="B581" s="9" t="s">
        <v>407</v>
      </c>
      <c r="C581" s="9"/>
      <c r="D581" s="18">
        <f>D582</f>
        <v>524000</v>
      </c>
      <c r="E581" s="17">
        <f t="shared" si="36"/>
        <v>-265700.02</v>
      </c>
      <c r="F581" s="18">
        <f t="shared" ref="F581:G583" si="38">F582</f>
        <v>524000</v>
      </c>
      <c r="G581" s="18">
        <f t="shared" si="38"/>
        <v>258299.98</v>
      </c>
      <c r="H581" s="2"/>
    </row>
    <row r="582" spans="1:8" outlineLevel="3">
      <c r="A582" s="8" t="s">
        <v>408</v>
      </c>
      <c r="B582" s="9" t="s">
        <v>409</v>
      </c>
      <c r="C582" s="9"/>
      <c r="D582" s="18">
        <f>D583</f>
        <v>524000</v>
      </c>
      <c r="E582" s="17">
        <f t="shared" si="36"/>
        <v>-265700.02</v>
      </c>
      <c r="F582" s="18">
        <f t="shared" si="38"/>
        <v>524000</v>
      </c>
      <c r="G582" s="18">
        <f t="shared" si="38"/>
        <v>258299.98</v>
      </c>
      <c r="H582" s="2"/>
    </row>
    <row r="583" spans="1:8" ht="32.25" customHeight="1" outlineLevel="4">
      <c r="A583" s="8" t="s">
        <v>16</v>
      </c>
      <c r="B583" s="9" t="s">
        <v>409</v>
      </c>
      <c r="C583" s="9" t="s">
        <v>17</v>
      </c>
      <c r="D583" s="18">
        <f>D584</f>
        <v>524000</v>
      </c>
      <c r="E583" s="17">
        <f t="shared" si="36"/>
        <v>-265700.02</v>
      </c>
      <c r="F583" s="18">
        <f t="shared" si="38"/>
        <v>524000</v>
      </c>
      <c r="G583" s="18">
        <f t="shared" si="38"/>
        <v>258299.98</v>
      </c>
      <c r="H583" s="2"/>
    </row>
    <row r="584" spans="1:8" ht="30" outlineLevel="5">
      <c r="A584" s="8" t="s">
        <v>18</v>
      </c>
      <c r="B584" s="9" t="s">
        <v>409</v>
      </c>
      <c r="C584" s="9" t="s">
        <v>19</v>
      </c>
      <c r="D584" s="18">
        <v>524000</v>
      </c>
      <c r="E584" s="17">
        <f t="shared" si="36"/>
        <v>-265700.02</v>
      </c>
      <c r="F584" s="18">
        <v>524000</v>
      </c>
      <c r="G584" s="18">
        <v>258299.98</v>
      </c>
      <c r="H584" s="2"/>
    </row>
    <row r="585" spans="1:8" ht="30" customHeight="1" outlineLevel="2">
      <c r="A585" s="8" t="s">
        <v>410</v>
      </c>
      <c r="B585" s="9" t="s">
        <v>411</v>
      </c>
      <c r="C585" s="9"/>
      <c r="D585" s="18">
        <f>D586</f>
        <v>100000</v>
      </c>
      <c r="E585" s="17">
        <f t="shared" si="36"/>
        <v>-100000</v>
      </c>
      <c r="F585" s="18">
        <f t="shared" ref="F585:G587" si="39">F586</f>
        <v>100000</v>
      </c>
      <c r="G585" s="18">
        <f t="shared" si="39"/>
        <v>0</v>
      </c>
      <c r="H585" s="2"/>
    </row>
    <row r="586" spans="1:8" outlineLevel="3">
      <c r="A586" s="8" t="s">
        <v>412</v>
      </c>
      <c r="B586" s="9" t="s">
        <v>413</v>
      </c>
      <c r="C586" s="9"/>
      <c r="D586" s="18">
        <f>D587</f>
        <v>100000</v>
      </c>
      <c r="E586" s="17">
        <f t="shared" si="36"/>
        <v>-100000</v>
      </c>
      <c r="F586" s="18">
        <f t="shared" si="39"/>
        <v>100000</v>
      </c>
      <c r="G586" s="18">
        <f t="shared" si="39"/>
        <v>0</v>
      </c>
      <c r="H586" s="2"/>
    </row>
    <row r="587" spans="1:8" ht="28.5" customHeight="1" outlineLevel="4">
      <c r="A587" s="8" t="s">
        <v>16</v>
      </c>
      <c r="B587" s="9" t="s">
        <v>413</v>
      </c>
      <c r="C587" s="9" t="s">
        <v>17</v>
      </c>
      <c r="D587" s="18">
        <f>D588</f>
        <v>100000</v>
      </c>
      <c r="E587" s="17">
        <f t="shared" si="36"/>
        <v>-100000</v>
      </c>
      <c r="F587" s="18">
        <f t="shared" si="39"/>
        <v>100000</v>
      </c>
      <c r="G587" s="18">
        <f t="shared" si="39"/>
        <v>0</v>
      </c>
      <c r="H587" s="2"/>
    </row>
    <row r="588" spans="1:8" ht="30" outlineLevel="5">
      <c r="A588" s="8" t="s">
        <v>18</v>
      </c>
      <c r="B588" s="9" t="s">
        <v>413</v>
      </c>
      <c r="C588" s="9" t="s">
        <v>19</v>
      </c>
      <c r="D588" s="18">
        <v>100000</v>
      </c>
      <c r="E588" s="17">
        <f t="shared" si="36"/>
        <v>-100000</v>
      </c>
      <c r="F588" s="18">
        <v>100000</v>
      </c>
      <c r="G588" s="18">
        <v>0</v>
      </c>
      <c r="H588" s="2"/>
    </row>
    <row r="589" spans="1:8" ht="30" outlineLevel="2">
      <c r="A589" s="8" t="s">
        <v>414</v>
      </c>
      <c r="B589" s="9" t="s">
        <v>415</v>
      </c>
      <c r="C589" s="9"/>
      <c r="D589" s="18">
        <f>D590+D593+D596</f>
        <v>21182735.400000002</v>
      </c>
      <c r="E589" s="17">
        <f t="shared" si="36"/>
        <v>-1445498.870000001</v>
      </c>
      <c r="F589" s="18">
        <f>F590+F593+F596</f>
        <v>20638672.610000003</v>
      </c>
      <c r="G589" s="18">
        <f>G590+G593+G596</f>
        <v>19737236.530000001</v>
      </c>
      <c r="H589" s="2"/>
    </row>
    <row r="590" spans="1:8" outlineLevel="3">
      <c r="A590" s="8" t="s">
        <v>416</v>
      </c>
      <c r="B590" s="9" t="s">
        <v>417</v>
      </c>
      <c r="C590" s="9"/>
      <c r="D590" s="18">
        <f>D591</f>
        <v>10604679.890000001</v>
      </c>
      <c r="E590" s="17">
        <f t="shared" si="36"/>
        <v>-651406.87000000104</v>
      </c>
      <c r="F590" s="18">
        <f>F591</f>
        <v>10060617.1</v>
      </c>
      <c r="G590" s="18">
        <f>G591</f>
        <v>9953273.0199999996</v>
      </c>
      <c r="H590" s="2"/>
    </row>
    <row r="591" spans="1:8" ht="28.5" customHeight="1" outlineLevel="4">
      <c r="A591" s="8" t="s">
        <v>16</v>
      </c>
      <c r="B591" s="9" t="s">
        <v>417</v>
      </c>
      <c r="C591" s="9" t="s">
        <v>17</v>
      </c>
      <c r="D591" s="18">
        <f>D592</f>
        <v>10604679.890000001</v>
      </c>
      <c r="E591" s="17">
        <f t="shared" si="36"/>
        <v>-651406.87000000104</v>
      </c>
      <c r="F591" s="18">
        <f>F592</f>
        <v>10060617.1</v>
      </c>
      <c r="G591" s="18">
        <f>G592</f>
        <v>9953273.0199999996</v>
      </c>
      <c r="H591" s="2"/>
    </row>
    <row r="592" spans="1:8" ht="30" outlineLevel="5">
      <c r="A592" s="8" t="s">
        <v>18</v>
      </c>
      <c r="B592" s="9" t="s">
        <v>417</v>
      </c>
      <c r="C592" s="9" t="s">
        <v>19</v>
      </c>
      <c r="D592" s="18">
        <v>10604679.890000001</v>
      </c>
      <c r="E592" s="17">
        <f t="shared" si="36"/>
        <v>-651406.87000000104</v>
      </c>
      <c r="F592" s="18">
        <v>10060617.1</v>
      </c>
      <c r="G592" s="18">
        <v>9953273.0199999996</v>
      </c>
      <c r="H592" s="2"/>
    </row>
    <row r="593" spans="1:8" outlineLevel="3">
      <c r="A593" s="8" t="s">
        <v>418</v>
      </c>
      <c r="B593" s="9" t="s">
        <v>419</v>
      </c>
      <c r="C593" s="9"/>
      <c r="D593" s="18">
        <f>D594</f>
        <v>8578055</v>
      </c>
      <c r="E593" s="17">
        <f t="shared" si="36"/>
        <v>-794092</v>
      </c>
      <c r="F593" s="18">
        <f>F594</f>
        <v>8578055</v>
      </c>
      <c r="G593" s="18">
        <f>G594</f>
        <v>7783963</v>
      </c>
      <c r="H593" s="2"/>
    </row>
    <row r="594" spans="1:8" ht="31.5" customHeight="1" outlineLevel="4">
      <c r="A594" s="8" t="s">
        <v>16</v>
      </c>
      <c r="B594" s="9" t="s">
        <v>419</v>
      </c>
      <c r="C594" s="9" t="s">
        <v>17</v>
      </c>
      <c r="D594" s="18">
        <f>D595</f>
        <v>8578055</v>
      </c>
      <c r="E594" s="17">
        <f t="shared" si="36"/>
        <v>-794092</v>
      </c>
      <c r="F594" s="18">
        <f>F595</f>
        <v>8578055</v>
      </c>
      <c r="G594" s="18">
        <f>G595</f>
        <v>7783963</v>
      </c>
      <c r="H594" s="2"/>
    </row>
    <row r="595" spans="1:8" ht="30" outlineLevel="5">
      <c r="A595" s="8" t="s">
        <v>18</v>
      </c>
      <c r="B595" s="9" t="s">
        <v>419</v>
      </c>
      <c r="C595" s="9" t="s">
        <v>19</v>
      </c>
      <c r="D595" s="18">
        <v>8578055</v>
      </c>
      <c r="E595" s="17">
        <f t="shared" si="36"/>
        <v>-794092</v>
      </c>
      <c r="F595" s="18">
        <v>8578055</v>
      </c>
      <c r="G595" s="18">
        <v>7783963</v>
      </c>
      <c r="H595" s="2"/>
    </row>
    <row r="596" spans="1:8" ht="45" outlineLevel="3">
      <c r="A596" s="8" t="s">
        <v>420</v>
      </c>
      <c r="B596" s="9" t="s">
        <v>421</v>
      </c>
      <c r="C596" s="9"/>
      <c r="D596" s="18">
        <f>D597</f>
        <v>2000000.51</v>
      </c>
      <c r="E596" s="17">
        <f t="shared" si="36"/>
        <v>0</v>
      </c>
      <c r="F596" s="18">
        <f>F597</f>
        <v>2000000.51</v>
      </c>
      <c r="G596" s="18">
        <f>G597</f>
        <v>2000000.51</v>
      </c>
      <c r="H596" s="2"/>
    </row>
    <row r="597" spans="1:8" ht="28.5" customHeight="1" outlineLevel="4">
      <c r="A597" s="8" t="s">
        <v>16</v>
      </c>
      <c r="B597" s="9" t="s">
        <v>421</v>
      </c>
      <c r="C597" s="9" t="s">
        <v>17</v>
      </c>
      <c r="D597" s="18">
        <f>D598</f>
        <v>2000000.51</v>
      </c>
      <c r="E597" s="17">
        <f t="shared" si="36"/>
        <v>0</v>
      </c>
      <c r="F597" s="18">
        <f>F598</f>
        <v>2000000.51</v>
      </c>
      <c r="G597" s="18">
        <f>G598</f>
        <v>2000000.51</v>
      </c>
      <c r="H597" s="2"/>
    </row>
    <row r="598" spans="1:8" ht="30" outlineLevel="5">
      <c r="A598" s="8" t="s">
        <v>18</v>
      </c>
      <c r="B598" s="9" t="s">
        <v>421</v>
      </c>
      <c r="C598" s="9" t="s">
        <v>19</v>
      </c>
      <c r="D598" s="18">
        <v>2000000.51</v>
      </c>
      <c r="E598" s="17">
        <f t="shared" si="36"/>
        <v>0</v>
      </c>
      <c r="F598" s="18">
        <v>2000000.51</v>
      </c>
      <c r="G598" s="18">
        <v>2000000.51</v>
      </c>
      <c r="H598" s="2"/>
    </row>
    <row r="599" spans="1:8" ht="45" outlineLevel="2">
      <c r="A599" s="8" t="s">
        <v>422</v>
      </c>
      <c r="B599" s="9" t="s">
        <v>423</v>
      </c>
      <c r="C599" s="9"/>
      <c r="D599" s="18">
        <f>D600</f>
        <v>17264520</v>
      </c>
      <c r="E599" s="17">
        <f t="shared" si="36"/>
        <v>-163375.17000000179</v>
      </c>
      <c r="F599" s="18">
        <f t="shared" ref="F599:G601" si="40">F600</f>
        <v>17264520</v>
      </c>
      <c r="G599" s="18">
        <f t="shared" si="40"/>
        <v>17101144.829999998</v>
      </c>
      <c r="H599" s="2"/>
    </row>
    <row r="600" spans="1:8" ht="34.5" customHeight="1" outlineLevel="3">
      <c r="A600" s="8" t="s">
        <v>424</v>
      </c>
      <c r="B600" s="9" t="s">
        <v>425</v>
      </c>
      <c r="C600" s="9"/>
      <c r="D600" s="18">
        <f>D601</f>
        <v>17264520</v>
      </c>
      <c r="E600" s="17">
        <f t="shared" si="36"/>
        <v>-163375.17000000179</v>
      </c>
      <c r="F600" s="18">
        <f t="shared" si="40"/>
        <v>17264520</v>
      </c>
      <c r="G600" s="18">
        <f t="shared" si="40"/>
        <v>17101144.829999998</v>
      </c>
      <c r="H600" s="2"/>
    </row>
    <row r="601" spans="1:8" ht="45" outlineLevel="4">
      <c r="A601" s="8" t="s">
        <v>30</v>
      </c>
      <c r="B601" s="9" t="s">
        <v>425</v>
      </c>
      <c r="C601" s="9" t="s">
        <v>31</v>
      </c>
      <c r="D601" s="18">
        <f>D602</f>
        <v>17264520</v>
      </c>
      <c r="E601" s="17">
        <f t="shared" si="36"/>
        <v>-163375.17000000179</v>
      </c>
      <c r="F601" s="18">
        <f t="shared" si="40"/>
        <v>17264520</v>
      </c>
      <c r="G601" s="18">
        <f t="shared" si="40"/>
        <v>17101144.829999998</v>
      </c>
      <c r="H601" s="2"/>
    </row>
    <row r="602" spans="1:8" outlineLevel="5">
      <c r="A602" s="8" t="s">
        <v>139</v>
      </c>
      <c r="B602" s="9" t="s">
        <v>425</v>
      </c>
      <c r="C602" s="9" t="s">
        <v>140</v>
      </c>
      <c r="D602" s="18">
        <v>17264520</v>
      </c>
      <c r="E602" s="17">
        <f t="shared" si="36"/>
        <v>-163375.17000000179</v>
      </c>
      <c r="F602" s="18">
        <v>17264520</v>
      </c>
      <c r="G602" s="18">
        <v>17101144.829999998</v>
      </c>
      <c r="H602" s="2"/>
    </row>
    <row r="603" spans="1:8" ht="60.75" customHeight="1" outlineLevel="5">
      <c r="A603" s="19" t="s">
        <v>868</v>
      </c>
      <c r="B603" s="9" t="s">
        <v>867</v>
      </c>
      <c r="C603" s="9"/>
      <c r="D603" s="18">
        <v>0</v>
      </c>
      <c r="E603" s="17">
        <f t="shared" si="36"/>
        <v>0</v>
      </c>
      <c r="F603" s="18">
        <f t="shared" ref="F603:G605" si="41">F604</f>
        <v>198900</v>
      </c>
      <c r="G603" s="18">
        <f t="shared" si="41"/>
        <v>0</v>
      </c>
      <c r="H603" s="2"/>
    </row>
    <row r="604" spans="1:8" ht="61.5" customHeight="1" outlineLevel="5">
      <c r="A604" s="8" t="s">
        <v>869</v>
      </c>
      <c r="B604" s="9" t="s">
        <v>870</v>
      </c>
      <c r="C604" s="9"/>
      <c r="D604" s="18">
        <v>0</v>
      </c>
      <c r="E604" s="17">
        <f t="shared" si="36"/>
        <v>0</v>
      </c>
      <c r="F604" s="18">
        <f t="shared" si="41"/>
        <v>198900</v>
      </c>
      <c r="G604" s="18">
        <f t="shared" si="41"/>
        <v>0</v>
      </c>
      <c r="H604" s="2"/>
    </row>
    <row r="605" spans="1:8" ht="30" outlineLevel="5">
      <c r="A605" s="8" t="s">
        <v>16</v>
      </c>
      <c r="B605" s="9" t="s">
        <v>870</v>
      </c>
      <c r="C605" s="9" t="s">
        <v>17</v>
      </c>
      <c r="D605" s="18">
        <v>0</v>
      </c>
      <c r="E605" s="17">
        <f t="shared" si="36"/>
        <v>0</v>
      </c>
      <c r="F605" s="18">
        <f t="shared" si="41"/>
        <v>198900</v>
      </c>
      <c r="G605" s="18">
        <f t="shared" si="41"/>
        <v>0</v>
      </c>
      <c r="H605" s="2"/>
    </row>
    <row r="606" spans="1:8" ht="30" outlineLevel="5">
      <c r="A606" s="8" t="s">
        <v>18</v>
      </c>
      <c r="B606" s="9" t="s">
        <v>870</v>
      </c>
      <c r="C606" s="9" t="s">
        <v>19</v>
      </c>
      <c r="D606" s="18">
        <v>0</v>
      </c>
      <c r="E606" s="17">
        <f t="shared" si="36"/>
        <v>0</v>
      </c>
      <c r="F606" s="18">
        <v>198900</v>
      </c>
      <c r="G606" s="18">
        <v>0</v>
      </c>
      <c r="H606" s="2"/>
    </row>
    <row r="607" spans="1:8" outlineLevel="1">
      <c r="A607" s="8" t="s">
        <v>426</v>
      </c>
      <c r="B607" s="9" t="s">
        <v>427</v>
      </c>
      <c r="C607" s="9"/>
      <c r="D607" s="18">
        <f>D608</f>
        <v>45877319.159999996</v>
      </c>
      <c r="E607" s="17">
        <f t="shared" si="36"/>
        <v>-1765673.2600000054</v>
      </c>
      <c r="F607" s="18">
        <f>F608</f>
        <v>46216891.230000004</v>
      </c>
      <c r="G607" s="18">
        <f>G608</f>
        <v>44111645.899999991</v>
      </c>
      <c r="H607" s="2"/>
    </row>
    <row r="608" spans="1:8" ht="30" outlineLevel="2">
      <c r="A608" s="8" t="s">
        <v>428</v>
      </c>
      <c r="B608" s="9" t="s">
        <v>429</v>
      </c>
      <c r="C608" s="9"/>
      <c r="D608" s="18">
        <f>D609+D616</f>
        <v>45877319.159999996</v>
      </c>
      <c r="E608" s="17">
        <f t="shared" si="36"/>
        <v>-1765673.2600000054</v>
      </c>
      <c r="F608" s="18">
        <f>F609+F616</f>
        <v>46216891.230000004</v>
      </c>
      <c r="G608" s="18">
        <f>G609+G616</f>
        <v>44111645.899999991</v>
      </c>
      <c r="H608" s="2"/>
    </row>
    <row r="609" spans="1:8" outlineLevel="3">
      <c r="A609" s="8" t="s">
        <v>430</v>
      </c>
      <c r="B609" s="9" t="s">
        <v>431</v>
      </c>
      <c r="C609" s="9"/>
      <c r="D609" s="18">
        <f>D610+D612+D614</f>
        <v>43063579.159999996</v>
      </c>
      <c r="E609" s="17">
        <f t="shared" si="36"/>
        <v>-1461983.5200000033</v>
      </c>
      <c r="F609" s="18">
        <f>F610+F612+F614</f>
        <v>43064789.850000001</v>
      </c>
      <c r="G609" s="18">
        <f>G610+G612+G614</f>
        <v>41601595.639999993</v>
      </c>
      <c r="H609" s="2"/>
    </row>
    <row r="610" spans="1:8" ht="45" outlineLevel="4">
      <c r="A610" s="8" t="s">
        <v>30</v>
      </c>
      <c r="B610" s="9" t="s">
        <v>431</v>
      </c>
      <c r="C610" s="9" t="s">
        <v>31</v>
      </c>
      <c r="D610" s="18">
        <f>D611</f>
        <v>37779080.090000004</v>
      </c>
      <c r="E610" s="17">
        <f t="shared" si="36"/>
        <v>-1191181.0800000057</v>
      </c>
      <c r="F610" s="18">
        <f>F611</f>
        <v>37779080.090000004</v>
      </c>
      <c r="G610" s="18">
        <f>G611</f>
        <v>36587899.009999998</v>
      </c>
      <c r="H610" s="2"/>
    </row>
    <row r="611" spans="1:8" outlineLevel="5">
      <c r="A611" s="8" t="s">
        <v>139</v>
      </c>
      <c r="B611" s="9" t="s">
        <v>431</v>
      </c>
      <c r="C611" s="9" t="s">
        <v>140</v>
      </c>
      <c r="D611" s="18">
        <v>37779080.090000004</v>
      </c>
      <c r="E611" s="17">
        <f t="shared" si="36"/>
        <v>-1191181.0800000057</v>
      </c>
      <c r="F611" s="18">
        <v>37779080.090000004</v>
      </c>
      <c r="G611" s="18">
        <v>36587899.009999998</v>
      </c>
      <c r="H611" s="2"/>
    </row>
    <row r="612" spans="1:8" ht="30.75" customHeight="1" outlineLevel="4">
      <c r="A612" s="8" t="s">
        <v>16</v>
      </c>
      <c r="B612" s="9" t="s">
        <v>431</v>
      </c>
      <c r="C612" s="9" t="s">
        <v>17</v>
      </c>
      <c r="D612" s="18">
        <f>D613</f>
        <v>5278434.16</v>
      </c>
      <c r="E612" s="17">
        <f t="shared" si="36"/>
        <v>-270802.44000000041</v>
      </c>
      <c r="F612" s="18">
        <f>F613</f>
        <v>5279644.8499999996</v>
      </c>
      <c r="G612" s="18">
        <f>G613</f>
        <v>5007631.72</v>
      </c>
      <c r="H612" s="2"/>
    </row>
    <row r="613" spans="1:8" ht="30" outlineLevel="5">
      <c r="A613" s="8" t="s">
        <v>18</v>
      </c>
      <c r="B613" s="9" t="s">
        <v>431</v>
      </c>
      <c r="C613" s="9" t="s">
        <v>19</v>
      </c>
      <c r="D613" s="18">
        <v>5278434.16</v>
      </c>
      <c r="E613" s="17">
        <f t="shared" si="36"/>
        <v>-270802.44000000041</v>
      </c>
      <c r="F613" s="18">
        <v>5279644.8499999996</v>
      </c>
      <c r="G613" s="18">
        <v>5007631.72</v>
      </c>
      <c r="H613" s="2"/>
    </row>
    <row r="614" spans="1:8" outlineLevel="4">
      <c r="A614" s="8" t="s">
        <v>46</v>
      </c>
      <c r="B614" s="9" t="s">
        <v>431</v>
      </c>
      <c r="C614" s="9" t="s">
        <v>47</v>
      </c>
      <c r="D614" s="18">
        <f>D615</f>
        <v>6064.91</v>
      </c>
      <c r="E614" s="17">
        <f t="shared" si="36"/>
        <v>0</v>
      </c>
      <c r="F614" s="18">
        <f>F615</f>
        <v>6064.91</v>
      </c>
      <c r="G614" s="18">
        <f>G615</f>
        <v>6064.91</v>
      </c>
      <c r="H614" s="2"/>
    </row>
    <row r="615" spans="1:8" outlineLevel="5">
      <c r="A615" s="8" t="s">
        <v>48</v>
      </c>
      <c r="B615" s="9" t="s">
        <v>431</v>
      </c>
      <c r="C615" s="9" t="s">
        <v>49</v>
      </c>
      <c r="D615" s="18">
        <v>6064.91</v>
      </c>
      <c r="E615" s="17">
        <f t="shared" si="36"/>
        <v>0</v>
      </c>
      <c r="F615" s="18">
        <v>6064.91</v>
      </c>
      <c r="G615" s="18">
        <v>6064.91</v>
      </c>
      <c r="H615" s="2"/>
    </row>
    <row r="616" spans="1:8" ht="30" outlineLevel="3">
      <c r="A616" s="8" t="s">
        <v>432</v>
      </c>
      <c r="B616" s="9" t="s">
        <v>433</v>
      </c>
      <c r="C616" s="9"/>
      <c r="D616" s="18">
        <f>D619+D617</f>
        <v>2813740</v>
      </c>
      <c r="E616" s="17">
        <f t="shared" si="36"/>
        <v>-303689.73999999976</v>
      </c>
      <c r="F616" s="18">
        <f>F619+F617</f>
        <v>3152101.38</v>
      </c>
      <c r="G616" s="18">
        <f>G619+G617</f>
        <v>2510050.2600000002</v>
      </c>
      <c r="H616" s="2"/>
    </row>
    <row r="617" spans="1:8" ht="45" outlineLevel="3">
      <c r="A617" s="8" t="s">
        <v>30</v>
      </c>
      <c r="B617" s="9" t="s">
        <v>433</v>
      </c>
      <c r="C617" s="9" t="s">
        <v>31</v>
      </c>
      <c r="D617" s="18">
        <f>D618</f>
        <v>16716.099999999999</v>
      </c>
      <c r="E617" s="17">
        <f t="shared" si="36"/>
        <v>1052</v>
      </c>
      <c r="F617" s="18">
        <f>F618</f>
        <v>17768.099999999999</v>
      </c>
      <c r="G617" s="18">
        <f>G618</f>
        <v>17768.099999999999</v>
      </c>
      <c r="H617" s="2"/>
    </row>
    <row r="618" spans="1:8" outlineLevel="3">
      <c r="A618" s="8" t="s">
        <v>139</v>
      </c>
      <c r="B618" s="9" t="s">
        <v>433</v>
      </c>
      <c r="C618" s="9" t="s">
        <v>140</v>
      </c>
      <c r="D618" s="18">
        <v>16716.099999999999</v>
      </c>
      <c r="E618" s="17">
        <f t="shared" si="36"/>
        <v>1052</v>
      </c>
      <c r="F618" s="18">
        <v>17768.099999999999</v>
      </c>
      <c r="G618" s="18">
        <v>17768.099999999999</v>
      </c>
      <c r="H618" s="2"/>
    </row>
    <row r="619" spans="1:8" ht="30.75" customHeight="1" outlineLevel="4">
      <c r="A619" s="8" t="s">
        <v>16</v>
      </c>
      <c r="B619" s="9" t="s">
        <v>433</v>
      </c>
      <c r="C619" s="9" t="s">
        <v>17</v>
      </c>
      <c r="D619" s="18">
        <f>D620</f>
        <v>2797023.9</v>
      </c>
      <c r="E619" s="17">
        <f t="shared" si="36"/>
        <v>-304741.73999999976</v>
      </c>
      <c r="F619" s="18">
        <f>F620</f>
        <v>3134333.28</v>
      </c>
      <c r="G619" s="18">
        <f>G620</f>
        <v>2492282.16</v>
      </c>
      <c r="H619" s="2"/>
    </row>
    <row r="620" spans="1:8" ht="30" outlineLevel="5">
      <c r="A620" s="8" t="s">
        <v>18</v>
      </c>
      <c r="B620" s="9" t="s">
        <v>433</v>
      </c>
      <c r="C620" s="9" t="s">
        <v>19</v>
      </c>
      <c r="D620" s="18">
        <v>2797023.9</v>
      </c>
      <c r="E620" s="17">
        <f t="shared" si="36"/>
        <v>-304741.73999999976</v>
      </c>
      <c r="F620" s="18">
        <v>3134333.28</v>
      </c>
      <c r="G620" s="18">
        <v>2492282.16</v>
      </c>
      <c r="H620" s="2"/>
    </row>
    <row r="621" spans="1:8" ht="42.75">
      <c r="A621" s="14" t="s">
        <v>434</v>
      </c>
      <c r="B621" s="15" t="s">
        <v>435</v>
      </c>
      <c r="C621" s="15"/>
      <c r="D621" s="16">
        <f>D622+D629+D651</f>
        <v>6672990.2799999993</v>
      </c>
      <c r="E621" s="17">
        <f t="shared" si="36"/>
        <v>-228499.9299999997</v>
      </c>
      <c r="F621" s="16">
        <f>F622+F629+F651</f>
        <v>6672990.2799999993</v>
      </c>
      <c r="G621" s="16">
        <f>G622+G629+G651</f>
        <v>6444490.3499999996</v>
      </c>
      <c r="H621" s="2"/>
    </row>
    <row r="622" spans="1:8" ht="48.75" customHeight="1" outlineLevel="1">
      <c r="A622" s="8" t="s">
        <v>436</v>
      </c>
      <c r="B622" s="9" t="s">
        <v>437</v>
      </c>
      <c r="C622" s="9"/>
      <c r="D622" s="18">
        <f>D623</f>
        <v>44500</v>
      </c>
      <c r="E622" s="17">
        <f t="shared" si="36"/>
        <v>-36415</v>
      </c>
      <c r="F622" s="18">
        <f>F623</f>
        <v>44500</v>
      </c>
      <c r="G622" s="18">
        <f>G623</f>
        <v>8085</v>
      </c>
      <c r="H622" s="2"/>
    </row>
    <row r="623" spans="1:8" ht="30" outlineLevel="2">
      <c r="A623" s="8" t="s">
        <v>438</v>
      </c>
      <c r="B623" s="9" t="s">
        <v>439</v>
      </c>
      <c r="C623" s="9"/>
      <c r="D623" s="18">
        <f>D624</f>
        <v>44500</v>
      </c>
      <c r="E623" s="17">
        <f t="shared" si="36"/>
        <v>-36415</v>
      </c>
      <c r="F623" s="18">
        <f>F624</f>
        <v>44500</v>
      </c>
      <c r="G623" s="18">
        <f>G624</f>
        <v>8085</v>
      </c>
      <c r="H623" s="2"/>
    </row>
    <row r="624" spans="1:8" ht="30" outlineLevel="3">
      <c r="A624" s="8" t="s">
        <v>440</v>
      </c>
      <c r="B624" s="9" t="s">
        <v>441</v>
      </c>
      <c r="C624" s="9"/>
      <c r="D624" s="18">
        <f>D627</f>
        <v>44500</v>
      </c>
      <c r="E624" s="17">
        <f t="shared" si="36"/>
        <v>-36415</v>
      </c>
      <c r="F624" s="18">
        <f>F625+F627</f>
        <v>44500</v>
      </c>
      <c r="G624" s="18">
        <f>G625+G627</f>
        <v>8085</v>
      </c>
      <c r="H624" s="2"/>
    </row>
    <row r="625" spans="1:8" ht="45" outlineLevel="3">
      <c r="A625" s="8" t="s">
        <v>30</v>
      </c>
      <c r="B625" s="9" t="s">
        <v>441</v>
      </c>
      <c r="C625" s="9" t="s">
        <v>31</v>
      </c>
      <c r="D625" s="18">
        <v>0</v>
      </c>
      <c r="E625" s="17">
        <f t="shared" si="36"/>
        <v>0</v>
      </c>
      <c r="F625" s="18">
        <f>F626</f>
        <v>8085</v>
      </c>
      <c r="G625" s="18">
        <f>G626</f>
        <v>0</v>
      </c>
      <c r="H625" s="2"/>
    </row>
    <row r="626" spans="1:8" outlineLevel="3">
      <c r="A626" s="8" t="s">
        <v>139</v>
      </c>
      <c r="B626" s="9" t="s">
        <v>441</v>
      </c>
      <c r="C626" s="9" t="s">
        <v>140</v>
      </c>
      <c r="D626" s="18">
        <v>0</v>
      </c>
      <c r="E626" s="17">
        <f t="shared" si="36"/>
        <v>0</v>
      </c>
      <c r="F626" s="18">
        <v>8085</v>
      </c>
      <c r="G626" s="18">
        <v>0</v>
      </c>
      <c r="H626" s="2"/>
    </row>
    <row r="627" spans="1:8" ht="29.25" customHeight="1" outlineLevel="4">
      <c r="A627" s="8" t="s">
        <v>16</v>
      </c>
      <c r="B627" s="9" t="s">
        <v>441</v>
      </c>
      <c r="C627" s="9" t="s">
        <v>17</v>
      </c>
      <c r="D627" s="18">
        <f>D628</f>
        <v>44500</v>
      </c>
      <c r="E627" s="17">
        <f t="shared" si="36"/>
        <v>-36415</v>
      </c>
      <c r="F627" s="18">
        <f>F628</f>
        <v>36415</v>
      </c>
      <c r="G627" s="18">
        <f>G628</f>
        <v>8085</v>
      </c>
      <c r="H627" s="2"/>
    </row>
    <row r="628" spans="1:8" ht="30" outlineLevel="5">
      <c r="A628" s="8" t="s">
        <v>18</v>
      </c>
      <c r="B628" s="9" t="s">
        <v>441</v>
      </c>
      <c r="C628" s="9" t="s">
        <v>19</v>
      </c>
      <c r="D628" s="18">
        <v>44500</v>
      </c>
      <c r="E628" s="17">
        <f t="shared" si="36"/>
        <v>-36415</v>
      </c>
      <c r="F628" s="18">
        <v>36415</v>
      </c>
      <c r="G628" s="18">
        <v>8085</v>
      </c>
      <c r="H628" s="2"/>
    </row>
    <row r="629" spans="1:8" outlineLevel="1">
      <c r="A629" s="8" t="s">
        <v>442</v>
      </c>
      <c r="B629" s="9" t="s">
        <v>443</v>
      </c>
      <c r="C629" s="9"/>
      <c r="D629" s="18">
        <f>D630+D636+D640+D644+D648</f>
        <v>2024176</v>
      </c>
      <c r="E629" s="17">
        <f t="shared" si="36"/>
        <v>-182549.43000000017</v>
      </c>
      <c r="F629" s="18">
        <f>F630+F636+F640+F644+F648</f>
        <v>2024176</v>
      </c>
      <c r="G629" s="18">
        <f>G630+G636+G640+G644+G648</f>
        <v>1841626.5699999998</v>
      </c>
      <c r="H629" s="2"/>
    </row>
    <row r="630" spans="1:8" ht="30" outlineLevel="2">
      <c r="A630" s="8" t="s">
        <v>444</v>
      </c>
      <c r="B630" s="9" t="s">
        <v>445</v>
      </c>
      <c r="C630" s="9"/>
      <c r="D630" s="18">
        <f>D631</f>
        <v>705500</v>
      </c>
      <c r="E630" s="17">
        <f t="shared" si="36"/>
        <v>-117337</v>
      </c>
      <c r="F630" s="18">
        <f>F631</f>
        <v>705500</v>
      </c>
      <c r="G630" s="18">
        <f>G631</f>
        <v>588163</v>
      </c>
      <c r="H630" s="2"/>
    </row>
    <row r="631" spans="1:8" outlineLevel="3">
      <c r="A631" s="8" t="s">
        <v>446</v>
      </c>
      <c r="B631" s="9" t="s">
        <v>447</v>
      </c>
      <c r="C631" s="9"/>
      <c r="D631" s="18">
        <f>D634+D632</f>
        <v>705500</v>
      </c>
      <c r="E631" s="17">
        <f t="shared" si="36"/>
        <v>-117337</v>
      </c>
      <c r="F631" s="18">
        <f>F634+F632</f>
        <v>705500</v>
      </c>
      <c r="G631" s="18">
        <f>G634+G632</f>
        <v>588163</v>
      </c>
      <c r="H631" s="2"/>
    </row>
    <row r="632" spans="1:8" ht="45" outlineLevel="3">
      <c r="A632" s="8" t="s">
        <v>30</v>
      </c>
      <c r="B632" s="9" t="s">
        <v>447</v>
      </c>
      <c r="C632" s="9" t="s">
        <v>31</v>
      </c>
      <c r="D632" s="18">
        <f>D633</f>
        <v>7202</v>
      </c>
      <c r="E632" s="17">
        <f t="shared" si="36"/>
        <v>12500</v>
      </c>
      <c r="F632" s="18">
        <f>F633</f>
        <v>19702</v>
      </c>
      <c r="G632" s="18">
        <f>G633</f>
        <v>19702</v>
      </c>
      <c r="H632" s="2"/>
    </row>
    <row r="633" spans="1:8" outlineLevel="3">
      <c r="A633" s="8" t="s">
        <v>139</v>
      </c>
      <c r="B633" s="9" t="s">
        <v>447</v>
      </c>
      <c r="C633" s="9" t="s">
        <v>140</v>
      </c>
      <c r="D633" s="18">
        <v>7202</v>
      </c>
      <c r="E633" s="17">
        <f t="shared" si="36"/>
        <v>12500</v>
      </c>
      <c r="F633" s="18">
        <v>19702</v>
      </c>
      <c r="G633" s="18">
        <v>19702</v>
      </c>
      <c r="H633" s="2"/>
    </row>
    <row r="634" spans="1:8" ht="30.75" customHeight="1" outlineLevel="4">
      <c r="A634" s="8" t="s">
        <v>16</v>
      </c>
      <c r="B634" s="9" t="s">
        <v>447</v>
      </c>
      <c r="C634" s="9" t="s">
        <v>17</v>
      </c>
      <c r="D634" s="18">
        <f>D635</f>
        <v>698298</v>
      </c>
      <c r="E634" s="17">
        <f t="shared" si="36"/>
        <v>-129837</v>
      </c>
      <c r="F634" s="18">
        <f>F635</f>
        <v>685798</v>
      </c>
      <c r="G634" s="18">
        <f>G635</f>
        <v>568461</v>
      </c>
      <c r="H634" s="2"/>
    </row>
    <row r="635" spans="1:8" ht="30" outlineLevel="5">
      <c r="A635" s="8" t="s">
        <v>18</v>
      </c>
      <c r="B635" s="9" t="s">
        <v>447</v>
      </c>
      <c r="C635" s="9" t="s">
        <v>19</v>
      </c>
      <c r="D635" s="18">
        <v>698298</v>
      </c>
      <c r="E635" s="17">
        <f t="shared" si="36"/>
        <v>-129837</v>
      </c>
      <c r="F635" s="18">
        <v>685798</v>
      </c>
      <c r="G635" s="18">
        <v>568461</v>
      </c>
      <c r="H635" s="2"/>
    </row>
    <row r="636" spans="1:8" outlineLevel="2">
      <c r="A636" s="8" t="s">
        <v>448</v>
      </c>
      <c r="B636" s="9" t="s">
        <v>449</v>
      </c>
      <c r="C636" s="9"/>
      <c r="D636" s="18">
        <f>D637</f>
        <v>30000</v>
      </c>
      <c r="E636" s="17">
        <f t="shared" si="36"/>
        <v>-10012.43</v>
      </c>
      <c r="F636" s="18">
        <f t="shared" ref="F636:G638" si="42">F637</f>
        <v>30000</v>
      </c>
      <c r="G636" s="18">
        <f t="shared" si="42"/>
        <v>19987.57</v>
      </c>
      <c r="H636" s="2"/>
    </row>
    <row r="637" spans="1:8" outlineLevel="3">
      <c r="A637" s="8" t="s">
        <v>450</v>
      </c>
      <c r="B637" s="9" t="s">
        <v>451</v>
      </c>
      <c r="C637" s="9"/>
      <c r="D637" s="18">
        <f>D638</f>
        <v>30000</v>
      </c>
      <c r="E637" s="17">
        <f t="shared" si="36"/>
        <v>-10012.43</v>
      </c>
      <c r="F637" s="18">
        <f t="shared" si="42"/>
        <v>30000</v>
      </c>
      <c r="G637" s="18">
        <f t="shared" si="42"/>
        <v>19987.57</v>
      </c>
      <c r="H637" s="2"/>
    </row>
    <row r="638" spans="1:8" ht="30" customHeight="1" outlineLevel="4">
      <c r="A638" s="8" t="s">
        <v>16</v>
      </c>
      <c r="B638" s="9" t="s">
        <v>451</v>
      </c>
      <c r="C638" s="9" t="s">
        <v>17</v>
      </c>
      <c r="D638" s="18">
        <f>D639</f>
        <v>30000</v>
      </c>
      <c r="E638" s="17">
        <f t="shared" si="36"/>
        <v>-10012.43</v>
      </c>
      <c r="F638" s="18">
        <f t="shared" si="42"/>
        <v>30000</v>
      </c>
      <c r="G638" s="18">
        <f t="shared" si="42"/>
        <v>19987.57</v>
      </c>
      <c r="H638" s="2"/>
    </row>
    <row r="639" spans="1:8" ht="30" outlineLevel="5">
      <c r="A639" s="8" t="s">
        <v>18</v>
      </c>
      <c r="B639" s="9" t="s">
        <v>451</v>
      </c>
      <c r="C639" s="9" t="s">
        <v>19</v>
      </c>
      <c r="D639" s="18">
        <v>30000</v>
      </c>
      <c r="E639" s="17">
        <f t="shared" si="36"/>
        <v>-10012.43</v>
      </c>
      <c r="F639" s="18">
        <v>30000</v>
      </c>
      <c r="G639" s="18">
        <v>19987.57</v>
      </c>
      <c r="H639" s="2"/>
    </row>
    <row r="640" spans="1:8" outlineLevel="2">
      <c r="A640" s="8" t="s">
        <v>452</v>
      </c>
      <c r="B640" s="9" t="s">
        <v>453</v>
      </c>
      <c r="C640" s="9"/>
      <c r="D640" s="18">
        <f>D641</f>
        <v>150000</v>
      </c>
      <c r="E640" s="17">
        <f t="shared" si="36"/>
        <v>-33520</v>
      </c>
      <c r="F640" s="18">
        <f t="shared" ref="F640:G642" si="43">F641</f>
        <v>150000</v>
      </c>
      <c r="G640" s="18">
        <f t="shared" si="43"/>
        <v>116480</v>
      </c>
      <c r="H640" s="2"/>
    </row>
    <row r="641" spans="1:8" outlineLevel="3">
      <c r="A641" s="8" t="s">
        <v>454</v>
      </c>
      <c r="B641" s="9" t="s">
        <v>455</v>
      </c>
      <c r="C641" s="9"/>
      <c r="D641" s="18">
        <f>D642</f>
        <v>150000</v>
      </c>
      <c r="E641" s="17">
        <f t="shared" si="36"/>
        <v>-33520</v>
      </c>
      <c r="F641" s="18">
        <f t="shared" si="43"/>
        <v>150000</v>
      </c>
      <c r="G641" s="18">
        <f t="shared" si="43"/>
        <v>116480</v>
      </c>
      <c r="H641" s="2"/>
    </row>
    <row r="642" spans="1:8" ht="30" customHeight="1" outlineLevel="4">
      <c r="A642" s="8" t="s">
        <v>16</v>
      </c>
      <c r="B642" s="9" t="s">
        <v>455</v>
      </c>
      <c r="C642" s="9" t="s">
        <v>17</v>
      </c>
      <c r="D642" s="18">
        <f>D643</f>
        <v>150000</v>
      </c>
      <c r="E642" s="17">
        <f t="shared" si="36"/>
        <v>-33520</v>
      </c>
      <c r="F642" s="18">
        <f t="shared" si="43"/>
        <v>150000</v>
      </c>
      <c r="G642" s="18">
        <f t="shared" si="43"/>
        <v>116480</v>
      </c>
      <c r="H642" s="2"/>
    </row>
    <row r="643" spans="1:8" ht="30" outlineLevel="5">
      <c r="A643" s="8" t="s">
        <v>18</v>
      </c>
      <c r="B643" s="9" t="s">
        <v>455</v>
      </c>
      <c r="C643" s="9" t="s">
        <v>19</v>
      </c>
      <c r="D643" s="18">
        <v>150000</v>
      </c>
      <c r="E643" s="17">
        <f t="shared" si="36"/>
        <v>-33520</v>
      </c>
      <c r="F643" s="18">
        <v>150000</v>
      </c>
      <c r="G643" s="18">
        <v>116480</v>
      </c>
      <c r="H643" s="2"/>
    </row>
    <row r="644" spans="1:8" ht="30" outlineLevel="2">
      <c r="A644" s="8" t="s">
        <v>456</v>
      </c>
      <c r="B644" s="9" t="s">
        <v>457</v>
      </c>
      <c r="C644" s="9"/>
      <c r="D644" s="18">
        <f>D645</f>
        <v>50000</v>
      </c>
      <c r="E644" s="17">
        <f t="shared" si="36"/>
        <v>-21680</v>
      </c>
      <c r="F644" s="18">
        <f t="shared" ref="F644:G646" si="44">F645</f>
        <v>50000</v>
      </c>
      <c r="G644" s="18">
        <f t="shared" si="44"/>
        <v>28320</v>
      </c>
      <c r="H644" s="2"/>
    </row>
    <row r="645" spans="1:8" outlineLevel="3">
      <c r="A645" s="8" t="s">
        <v>458</v>
      </c>
      <c r="B645" s="9" t="s">
        <v>459</v>
      </c>
      <c r="C645" s="9"/>
      <c r="D645" s="18">
        <f>D646</f>
        <v>50000</v>
      </c>
      <c r="E645" s="17">
        <f t="shared" si="36"/>
        <v>-21680</v>
      </c>
      <c r="F645" s="18">
        <f t="shared" si="44"/>
        <v>50000</v>
      </c>
      <c r="G645" s="18">
        <f t="shared" si="44"/>
        <v>28320</v>
      </c>
      <c r="H645" s="2"/>
    </row>
    <row r="646" spans="1:8" ht="30.75" customHeight="1" outlineLevel="4">
      <c r="A646" s="8" t="s">
        <v>16</v>
      </c>
      <c r="B646" s="9" t="s">
        <v>459</v>
      </c>
      <c r="C646" s="9" t="s">
        <v>17</v>
      </c>
      <c r="D646" s="18">
        <f>D647</f>
        <v>50000</v>
      </c>
      <c r="E646" s="17">
        <f t="shared" si="36"/>
        <v>-21680</v>
      </c>
      <c r="F646" s="18">
        <f t="shared" si="44"/>
        <v>50000</v>
      </c>
      <c r="G646" s="18">
        <f t="shared" si="44"/>
        <v>28320</v>
      </c>
      <c r="H646" s="2"/>
    </row>
    <row r="647" spans="1:8" ht="30" outlineLevel="5">
      <c r="A647" s="8" t="s">
        <v>18</v>
      </c>
      <c r="B647" s="9" t="s">
        <v>459</v>
      </c>
      <c r="C647" s="9" t="s">
        <v>19</v>
      </c>
      <c r="D647" s="18">
        <v>50000</v>
      </c>
      <c r="E647" s="17">
        <f t="shared" ref="E647:E727" si="45">G647-D647</f>
        <v>-21680</v>
      </c>
      <c r="F647" s="18">
        <v>50000</v>
      </c>
      <c r="G647" s="18">
        <v>28320</v>
      </c>
      <c r="H647" s="2"/>
    </row>
    <row r="648" spans="1:8" ht="36.75" customHeight="1" outlineLevel="5">
      <c r="A648" s="20" t="s">
        <v>858</v>
      </c>
      <c r="B648" s="27" t="s">
        <v>859</v>
      </c>
      <c r="C648" s="9"/>
      <c r="D648" s="18">
        <f>D649</f>
        <v>1088676</v>
      </c>
      <c r="E648" s="17">
        <f t="shared" si="45"/>
        <v>0</v>
      </c>
      <c r="F648" s="18">
        <f>F649</f>
        <v>1088676</v>
      </c>
      <c r="G648" s="18">
        <f>G649</f>
        <v>1088676</v>
      </c>
      <c r="H648" s="2"/>
    </row>
    <row r="649" spans="1:8" ht="45" outlineLevel="5">
      <c r="A649" s="8" t="s">
        <v>30</v>
      </c>
      <c r="B649" s="27" t="s">
        <v>859</v>
      </c>
      <c r="C649" s="9" t="s">
        <v>31</v>
      </c>
      <c r="D649" s="18">
        <f>D650</f>
        <v>1088676</v>
      </c>
      <c r="E649" s="17">
        <f t="shared" si="45"/>
        <v>0</v>
      </c>
      <c r="F649" s="18">
        <f>F650</f>
        <v>1088676</v>
      </c>
      <c r="G649" s="18">
        <f>G650</f>
        <v>1088676</v>
      </c>
      <c r="H649" s="2"/>
    </row>
    <row r="650" spans="1:8" outlineLevel="5">
      <c r="A650" s="8" t="s">
        <v>139</v>
      </c>
      <c r="B650" s="27" t="s">
        <v>859</v>
      </c>
      <c r="C650" s="9" t="s">
        <v>140</v>
      </c>
      <c r="D650" s="18">
        <v>1088676</v>
      </c>
      <c r="E650" s="17">
        <f t="shared" si="45"/>
        <v>0</v>
      </c>
      <c r="F650" s="18">
        <v>1088676</v>
      </c>
      <c r="G650" s="18">
        <v>1088676</v>
      </c>
      <c r="H650" s="2"/>
    </row>
    <row r="651" spans="1:8" ht="31.5" customHeight="1" outlineLevel="1">
      <c r="A651" s="8" t="s">
        <v>460</v>
      </c>
      <c r="B651" s="9" t="s">
        <v>461</v>
      </c>
      <c r="C651" s="9"/>
      <c r="D651" s="18">
        <f>D652</f>
        <v>4604314.2799999993</v>
      </c>
      <c r="E651" s="17">
        <f t="shared" si="45"/>
        <v>-9535.5</v>
      </c>
      <c r="F651" s="18">
        <f>F652</f>
        <v>4604314.2799999993</v>
      </c>
      <c r="G651" s="18">
        <f>G652</f>
        <v>4594778.7799999993</v>
      </c>
      <c r="H651" s="2"/>
    </row>
    <row r="652" spans="1:8" ht="30" outlineLevel="2">
      <c r="A652" s="8" t="s">
        <v>462</v>
      </c>
      <c r="B652" s="9" t="s">
        <v>463</v>
      </c>
      <c r="C652" s="9"/>
      <c r="D652" s="18">
        <f>D653+D662</f>
        <v>4604314.2799999993</v>
      </c>
      <c r="E652" s="17">
        <f t="shared" si="45"/>
        <v>-9535.5</v>
      </c>
      <c r="F652" s="18">
        <f>F653+F662</f>
        <v>4604314.2799999993</v>
      </c>
      <c r="G652" s="18">
        <f>G653+G662</f>
        <v>4594778.7799999993</v>
      </c>
      <c r="H652" s="2"/>
    </row>
    <row r="653" spans="1:8" outlineLevel="3">
      <c r="A653" s="8" t="s">
        <v>464</v>
      </c>
      <c r="B653" s="9" t="s">
        <v>465</v>
      </c>
      <c r="C653" s="9"/>
      <c r="D653" s="18">
        <f>D654+D656+D659</f>
        <v>1231661.48</v>
      </c>
      <c r="E653" s="17">
        <f t="shared" si="45"/>
        <v>-9535.5</v>
      </c>
      <c r="F653" s="18">
        <f>F654+F656+F659</f>
        <v>1231661.48</v>
      </c>
      <c r="G653" s="18">
        <f>G654+G656+G659</f>
        <v>1222125.98</v>
      </c>
      <c r="H653" s="2"/>
    </row>
    <row r="654" spans="1:8" ht="30" hidden="1" outlineLevel="4">
      <c r="A654" s="8" t="s">
        <v>16</v>
      </c>
      <c r="B654" s="9" t="s">
        <v>465</v>
      </c>
      <c r="C654" s="9" t="s">
        <v>17</v>
      </c>
      <c r="D654" s="18">
        <f>D655</f>
        <v>0</v>
      </c>
      <c r="E654" s="17">
        <f t="shared" si="45"/>
        <v>0</v>
      </c>
      <c r="F654" s="18">
        <f>F655</f>
        <v>0</v>
      </c>
      <c r="G654" s="18">
        <f>G655</f>
        <v>0</v>
      </c>
      <c r="H654" s="2"/>
    </row>
    <row r="655" spans="1:8" ht="30" hidden="1" outlineLevel="5">
      <c r="A655" s="8" t="s">
        <v>18</v>
      </c>
      <c r="B655" s="9" t="s">
        <v>465</v>
      </c>
      <c r="C655" s="9" t="s">
        <v>19</v>
      </c>
      <c r="D655" s="18">
        <v>0</v>
      </c>
      <c r="E655" s="17">
        <f t="shared" si="45"/>
        <v>0</v>
      </c>
      <c r="F655" s="18">
        <v>0</v>
      </c>
      <c r="G655" s="18">
        <v>0</v>
      </c>
      <c r="H655" s="2"/>
    </row>
    <row r="656" spans="1:8" outlineLevel="5">
      <c r="A656" s="8" t="s">
        <v>825</v>
      </c>
      <c r="B656" s="9" t="s">
        <v>826</v>
      </c>
      <c r="C656" s="9"/>
      <c r="D656" s="18">
        <f>D657</f>
        <v>1131661.48</v>
      </c>
      <c r="E656" s="17">
        <f t="shared" si="45"/>
        <v>-9513.5</v>
      </c>
      <c r="F656" s="18">
        <f>F657</f>
        <v>1131661.48</v>
      </c>
      <c r="G656" s="18">
        <f>G657</f>
        <v>1122147.98</v>
      </c>
      <c r="H656" s="2"/>
    </row>
    <row r="657" spans="1:8" ht="29.25" customHeight="1" outlineLevel="5">
      <c r="A657" s="8" t="s">
        <v>16</v>
      </c>
      <c r="B657" s="9" t="s">
        <v>826</v>
      </c>
      <c r="C657" s="9" t="s">
        <v>17</v>
      </c>
      <c r="D657" s="18">
        <f>D658</f>
        <v>1131661.48</v>
      </c>
      <c r="E657" s="17">
        <f t="shared" si="45"/>
        <v>-9513.5</v>
      </c>
      <c r="F657" s="18">
        <f>F658</f>
        <v>1131661.48</v>
      </c>
      <c r="G657" s="18">
        <f>G658</f>
        <v>1122147.98</v>
      </c>
      <c r="H657" s="2"/>
    </row>
    <row r="658" spans="1:8" ht="30" outlineLevel="5">
      <c r="A658" s="8" t="s">
        <v>18</v>
      </c>
      <c r="B658" s="9" t="s">
        <v>826</v>
      </c>
      <c r="C658" s="9" t="s">
        <v>19</v>
      </c>
      <c r="D658" s="18">
        <v>1131661.48</v>
      </c>
      <c r="E658" s="17">
        <f t="shared" si="45"/>
        <v>-9513.5</v>
      </c>
      <c r="F658" s="18">
        <v>1131661.48</v>
      </c>
      <c r="G658" s="18">
        <v>1122147.98</v>
      </c>
      <c r="H658" s="2"/>
    </row>
    <row r="659" spans="1:8" ht="20.25" customHeight="1" outlineLevel="5">
      <c r="A659" s="8" t="s">
        <v>827</v>
      </c>
      <c r="B659" s="9" t="s">
        <v>828</v>
      </c>
      <c r="C659" s="9"/>
      <c r="D659" s="18">
        <f>D660</f>
        <v>100000</v>
      </c>
      <c r="E659" s="17">
        <f t="shared" si="45"/>
        <v>-22</v>
      </c>
      <c r="F659" s="18">
        <f>F660</f>
        <v>100000</v>
      </c>
      <c r="G659" s="18">
        <f>G660</f>
        <v>99978</v>
      </c>
      <c r="H659" s="2"/>
    </row>
    <row r="660" spans="1:8" ht="30" customHeight="1" outlineLevel="5">
      <c r="A660" s="8" t="s">
        <v>16</v>
      </c>
      <c r="B660" s="9" t="s">
        <v>828</v>
      </c>
      <c r="C660" s="9" t="s">
        <v>17</v>
      </c>
      <c r="D660" s="18">
        <f>D661</f>
        <v>100000</v>
      </c>
      <c r="E660" s="17">
        <f t="shared" si="45"/>
        <v>-22</v>
      </c>
      <c r="F660" s="18">
        <f>F661</f>
        <v>100000</v>
      </c>
      <c r="G660" s="18">
        <f>G661</f>
        <v>99978</v>
      </c>
      <c r="H660" s="2"/>
    </row>
    <row r="661" spans="1:8" ht="35.25" customHeight="1" outlineLevel="5">
      <c r="A661" s="8" t="s">
        <v>18</v>
      </c>
      <c r="B661" s="9" t="s">
        <v>828</v>
      </c>
      <c r="C661" s="9" t="s">
        <v>19</v>
      </c>
      <c r="D661" s="18">
        <v>100000</v>
      </c>
      <c r="E661" s="17">
        <f t="shared" si="45"/>
        <v>-22</v>
      </c>
      <c r="F661" s="18">
        <v>100000</v>
      </c>
      <c r="G661" s="18">
        <v>99978</v>
      </c>
      <c r="H661" s="2"/>
    </row>
    <row r="662" spans="1:8" outlineLevel="3">
      <c r="A662" s="8" t="s">
        <v>799</v>
      </c>
      <c r="B662" s="9" t="s">
        <v>466</v>
      </c>
      <c r="C662" s="9"/>
      <c r="D662" s="18">
        <f>D663</f>
        <v>3372652.8</v>
      </c>
      <c r="E662" s="17">
        <f t="shared" si="45"/>
        <v>0</v>
      </c>
      <c r="F662" s="18">
        <f>F663</f>
        <v>3372652.8</v>
      </c>
      <c r="G662" s="18">
        <f>G663</f>
        <v>3372652.8</v>
      </c>
      <c r="H662" s="2"/>
    </row>
    <row r="663" spans="1:8" ht="29.25" customHeight="1" outlineLevel="4">
      <c r="A663" s="8" t="s">
        <v>16</v>
      </c>
      <c r="B663" s="9" t="s">
        <v>466</v>
      </c>
      <c r="C663" s="9" t="s">
        <v>17</v>
      </c>
      <c r="D663" s="18">
        <f>D664</f>
        <v>3372652.8</v>
      </c>
      <c r="E663" s="17">
        <f t="shared" si="45"/>
        <v>0</v>
      </c>
      <c r="F663" s="18">
        <f>F664</f>
        <v>3372652.8</v>
      </c>
      <c r="G663" s="18">
        <f>G664</f>
        <v>3372652.8</v>
      </c>
      <c r="H663" s="2"/>
    </row>
    <row r="664" spans="1:8" ht="30" outlineLevel="5">
      <c r="A664" s="8" t="s">
        <v>18</v>
      </c>
      <c r="B664" s="9" t="s">
        <v>466</v>
      </c>
      <c r="C664" s="9" t="s">
        <v>19</v>
      </c>
      <c r="D664" s="18">
        <v>3372652.8</v>
      </c>
      <c r="E664" s="17">
        <f t="shared" si="45"/>
        <v>0</v>
      </c>
      <c r="F664" s="18">
        <v>3372652.8</v>
      </c>
      <c r="G664" s="18">
        <v>3372652.8</v>
      </c>
      <c r="H664" s="2"/>
    </row>
    <row r="665" spans="1:8" ht="35.25" customHeight="1">
      <c r="A665" s="14" t="s">
        <v>467</v>
      </c>
      <c r="B665" s="15" t="s">
        <v>468</v>
      </c>
      <c r="C665" s="15"/>
      <c r="D665" s="16">
        <f>D666+D670</f>
        <v>4054310</v>
      </c>
      <c r="E665" s="17">
        <f t="shared" si="45"/>
        <v>0</v>
      </c>
      <c r="F665" s="16">
        <f>F666+F670</f>
        <v>4054310</v>
      </c>
      <c r="G665" s="16">
        <f>G666+G670</f>
        <v>4054310</v>
      </c>
      <c r="H665" s="2"/>
    </row>
    <row r="666" spans="1:8" ht="30" outlineLevel="2">
      <c r="A666" s="8" t="s">
        <v>469</v>
      </c>
      <c r="B666" s="9" t="s">
        <v>470</v>
      </c>
      <c r="C666" s="9"/>
      <c r="D666" s="18">
        <f>D667</f>
        <v>4024310</v>
      </c>
      <c r="E666" s="17">
        <f t="shared" si="45"/>
        <v>0</v>
      </c>
      <c r="F666" s="18">
        <f t="shared" ref="F666:G668" si="46">F667</f>
        <v>4024310</v>
      </c>
      <c r="G666" s="18">
        <f t="shared" si="46"/>
        <v>4024310</v>
      </c>
      <c r="H666" s="2"/>
    </row>
    <row r="667" spans="1:8" ht="30" outlineLevel="3">
      <c r="A667" s="8" t="s">
        <v>471</v>
      </c>
      <c r="B667" s="9" t="s">
        <v>472</v>
      </c>
      <c r="C667" s="9"/>
      <c r="D667" s="18">
        <f>D668</f>
        <v>4024310</v>
      </c>
      <c r="E667" s="17">
        <f t="shared" si="45"/>
        <v>0</v>
      </c>
      <c r="F667" s="18">
        <f t="shared" si="46"/>
        <v>4024310</v>
      </c>
      <c r="G667" s="18">
        <f t="shared" si="46"/>
        <v>4024310</v>
      </c>
      <c r="H667" s="2"/>
    </row>
    <row r="668" spans="1:8" ht="30" outlineLevel="4">
      <c r="A668" s="8" t="s">
        <v>473</v>
      </c>
      <c r="B668" s="9" t="s">
        <v>472</v>
      </c>
      <c r="C668" s="9" t="s">
        <v>474</v>
      </c>
      <c r="D668" s="18">
        <f>D669</f>
        <v>4024310</v>
      </c>
      <c r="E668" s="17">
        <f t="shared" si="45"/>
        <v>0</v>
      </c>
      <c r="F668" s="18">
        <f t="shared" si="46"/>
        <v>4024310</v>
      </c>
      <c r="G668" s="18">
        <f t="shared" si="46"/>
        <v>4024310</v>
      </c>
      <c r="H668" s="2"/>
    </row>
    <row r="669" spans="1:8" outlineLevel="5">
      <c r="A669" s="8" t="s">
        <v>475</v>
      </c>
      <c r="B669" s="9" t="s">
        <v>472</v>
      </c>
      <c r="C669" s="9" t="s">
        <v>476</v>
      </c>
      <c r="D669" s="18">
        <v>4024310</v>
      </c>
      <c r="E669" s="17">
        <f t="shared" si="45"/>
        <v>0</v>
      </c>
      <c r="F669" s="18">
        <v>4024310</v>
      </c>
      <c r="G669" s="18">
        <v>4024310</v>
      </c>
      <c r="H669" s="2"/>
    </row>
    <row r="670" spans="1:8" outlineLevel="2">
      <c r="A670" s="8" t="s">
        <v>477</v>
      </c>
      <c r="B670" s="9" t="s">
        <v>478</v>
      </c>
      <c r="C670" s="9"/>
      <c r="D670" s="18">
        <f>D671</f>
        <v>30000</v>
      </c>
      <c r="E670" s="17">
        <f t="shared" si="45"/>
        <v>0</v>
      </c>
      <c r="F670" s="18">
        <f t="shared" ref="F670:G672" si="47">F671</f>
        <v>30000</v>
      </c>
      <c r="G670" s="18">
        <f t="shared" si="47"/>
        <v>30000</v>
      </c>
      <c r="H670" s="2"/>
    </row>
    <row r="671" spans="1:8" outlineLevel="3">
      <c r="A671" s="8" t="s">
        <v>479</v>
      </c>
      <c r="B671" s="9" t="s">
        <v>480</v>
      </c>
      <c r="C671" s="9"/>
      <c r="D671" s="18">
        <f>D672</f>
        <v>30000</v>
      </c>
      <c r="E671" s="17">
        <f t="shared" si="45"/>
        <v>0</v>
      </c>
      <c r="F671" s="18">
        <f t="shared" si="47"/>
        <v>30000</v>
      </c>
      <c r="G671" s="18">
        <f t="shared" si="47"/>
        <v>30000</v>
      </c>
      <c r="H671" s="2"/>
    </row>
    <row r="672" spans="1:8" outlineLevel="4">
      <c r="A672" s="8" t="s">
        <v>8</v>
      </c>
      <c r="B672" s="9" t="s">
        <v>480</v>
      </c>
      <c r="C672" s="9" t="s">
        <v>9</v>
      </c>
      <c r="D672" s="18">
        <f>D673</f>
        <v>30000</v>
      </c>
      <c r="E672" s="17">
        <f t="shared" si="45"/>
        <v>0</v>
      </c>
      <c r="F672" s="18">
        <f t="shared" si="47"/>
        <v>30000</v>
      </c>
      <c r="G672" s="18">
        <f t="shared" si="47"/>
        <v>30000</v>
      </c>
      <c r="H672" s="2"/>
    </row>
    <row r="673" spans="1:8" outlineLevel="5">
      <c r="A673" s="8" t="s">
        <v>830</v>
      </c>
      <c r="B673" s="9" t="s">
        <v>480</v>
      </c>
      <c r="C673" s="9" t="s">
        <v>829</v>
      </c>
      <c r="D673" s="18">
        <v>30000</v>
      </c>
      <c r="E673" s="17">
        <f t="shared" si="45"/>
        <v>0</v>
      </c>
      <c r="F673" s="18">
        <v>30000</v>
      </c>
      <c r="G673" s="18">
        <v>30000</v>
      </c>
      <c r="H673" s="2"/>
    </row>
    <row r="674" spans="1:8" ht="28.5">
      <c r="A674" s="14" t="s">
        <v>481</v>
      </c>
      <c r="B674" s="15" t="s">
        <v>482</v>
      </c>
      <c r="C674" s="15"/>
      <c r="D674" s="16">
        <f>D675</f>
        <v>21003895.710000001</v>
      </c>
      <c r="E674" s="17">
        <f t="shared" si="45"/>
        <v>-2639436.8999999985</v>
      </c>
      <c r="F674" s="16">
        <f>F675</f>
        <v>21003895.710000001</v>
      </c>
      <c r="G674" s="16">
        <f>G675</f>
        <v>18364458.810000002</v>
      </c>
      <c r="H674" s="2"/>
    </row>
    <row r="675" spans="1:8" ht="30" outlineLevel="1">
      <c r="A675" s="8" t="s">
        <v>483</v>
      </c>
      <c r="B675" s="9" t="s">
        <v>484</v>
      </c>
      <c r="C675" s="9"/>
      <c r="D675" s="18">
        <f>D676+D682</f>
        <v>21003895.710000001</v>
      </c>
      <c r="E675" s="17">
        <f t="shared" si="45"/>
        <v>-2639436.8999999985</v>
      </c>
      <c r="F675" s="18">
        <f>F676+F682</f>
        <v>21003895.710000001</v>
      </c>
      <c r="G675" s="18">
        <f>G676+G682</f>
        <v>18364458.810000002</v>
      </c>
      <c r="H675" s="2"/>
    </row>
    <row r="676" spans="1:8" ht="30" outlineLevel="2">
      <c r="A676" s="8" t="s">
        <v>485</v>
      </c>
      <c r="B676" s="9" t="s">
        <v>486</v>
      </c>
      <c r="C676" s="9"/>
      <c r="D676" s="18">
        <f>D677</f>
        <v>8159941.5399999991</v>
      </c>
      <c r="E676" s="17">
        <f t="shared" si="45"/>
        <v>-1819578.9499999993</v>
      </c>
      <c r="F676" s="18">
        <f>F677</f>
        <v>8159941.5399999991</v>
      </c>
      <c r="G676" s="18">
        <f>G677</f>
        <v>6340362.5899999999</v>
      </c>
      <c r="H676" s="2"/>
    </row>
    <row r="677" spans="1:8" ht="30" outlineLevel="3">
      <c r="A677" s="8" t="s">
        <v>487</v>
      </c>
      <c r="B677" s="9" t="s">
        <v>488</v>
      </c>
      <c r="C677" s="9"/>
      <c r="D677" s="18">
        <f>D678+D680</f>
        <v>8159941.5399999991</v>
      </c>
      <c r="E677" s="17">
        <f t="shared" si="45"/>
        <v>-1819578.9499999993</v>
      </c>
      <c r="F677" s="18">
        <f>F678+F680</f>
        <v>8159941.5399999991</v>
      </c>
      <c r="G677" s="18">
        <f>G678+G680</f>
        <v>6340362.5899999999</v>
      </c>
      <c r="H677" s="2"/>
    </row>
    <row r="678" spans="1:8" ht="29.25" customHeight="1" outlineLevel="4">
      <c r="A678" s="8" t="s">
        <v>16</v>
      </c>
      <c r="B678" s="9" t="s">
        <v>488</v>
      </c>
      <c r="C678" s="9" t="s">
        <v>17</v>
      </c>
      <c r="D678" s="18">
        <f>D679</f>
        <v>1777209.77</v>
      </c>
      <c r="E678" s="17">
        <f t="shared" si="45"/>
        <v>-1777209.77</v>
      </c>
      <c r="F678" s="18">
        <f>F679</f>
        <v>1777209.77</v>
      </c>
      <c r="G678" s="18">
        <f>G679</f>
        <v>0</v>
      </c>
      <c r="H678" s="2"/>
    </row>
    <row r="679" spans="1:8" ht="30" outlineLevel="5">
      <c r="A679" s="8" t="s">
        <v>18</v>
      </c>
      <c r="B679" s="9" t="s">
        <v>488</v>
      </c>
      <c r="C679" s="9" t="s">
        <v>19</v>
      </c>
      <c r="D679" s="18">
        <v>1777209.77</v>
      </c>
      <c r="E679" s="17">
        <f t="shared" si="45"/>
        <v>-1777209.77</v>
      </c>
      <c r="F679" s="18">
        <v>1777209.77</v>
      </c>
      <c r="G679" s="18">
        <v>0</v>
      </c>
      <c r="H679" s="2"/>
    </row>
    <row r="680" spans="1:8" outlineLevel="4">
      <c r="A680" s="8" t="s">
        <v>73</v>
      </c>
      <c r="B680" s="9" t="s">
        <v>488</v>
      </c>
      <c r="C680" s="9" t="s">
        <v>74</v>
      </c>
      <c r="D680" s="18">
        <f>D681</f>
        <v>6382731.7699999996</v>
      </c>
      <c r="E680" s="17">
        <f t="shared" si="45"/>
        <v>-42369.179999999702</v>
      </c>
      <c r="F680" s="18">
        <f>F681</f>
        <v>6382731.7699999996</v>
      </c>
      <c r="G680" s="18">
        <f>G681</f>
        <v>6340362.5899999999</v>
      </c>
      <c r="H680" s="2"/>
    </row>
    <row r="681" spans="1:8" outlineLevel="5">
      <c r="A681" s="8" t="s">
        <v>75</v>
      </c>
      <c r="B681" s="9" t="s">
        <v>488</v>
      </c>
      <c r="C681" s="9" t="s">
        <v>76</v>
      </c>
      <c r="D681" s="18">
        <v>6382731.7699999996</v>
      </c>
      <c r="E681" s="17">
        <f t="shared" si="45"/>
        <v>-42369.179999999702</v>
      </c>
      <c r="F681" s="18">
        <v>6382731.7699999996</v>
      </c>
      <c r="G681" s="18">
        <v>6340362.5899999999</v>
      </c>
      <c r="H681" s="2"/>
    </row>
    <row r="682" spans="1:8" ht="30" outlineLevel="2">
      <c r="A682" s="8" t="s">
        <v>489</v>
      </c>
      <c r="B682" s="9" t="s">
        <v>490</v>
      </c>
      <c r="C682" s="9"/>
      <c r="D682" s="18">
        <f>D683</f>
        <v>12843954.17</v>
      </c>
      <c r="E682" s="17">
        <f t="shared" si="45"/>
        <v>-819857.94999999925</v>
      </c>
      <c r="F682" s="18">
        <f>F683</f>
        <v>12843954.17</v>
      </c>
      <c r="G682" s="18">
        <f>G683</f>
        <v>12024096.220000001</v>
      </c>
      <c r="H682" s="2"/>
    </row>
    <row r="683" spans="1:8" ht="30" outlineLevel="3">
      <c r="A683" s="8" t="s">
        <v>491</v>
      </c>
      <c r="B683" s="9" t="s">
        <v>492</v>
      </c>
      <c r="C683" s="9"/>
      <c r="D683" s="18">
        <f>D684+D686</f>
        <v>12843954.17</v>
      </c>
      <c r="E683" s="17">
        <f t="shared" si="45"/>
        <v>-819857.94999999925</v>
      </c>
      <c r="F683" s="18">
        <f>F684+F686</f>
        <v>12843954.17</v>
      </c>
      <c r="G683" s="18">
        <f>G684+G686</f>
        <v>12024096.220000001</v>
      </c>
      <c r="H683" s="2"/>
    </row>
    <row r="684" spans="1:8" ht="30" customHeight="1" outlineLevel="4">
      <c r="A684" s="8" t="s">
        <v>16</v>
      </c>
      <c r="B684" s="9" t="s">
        <v>492</v>
      </c>
      <c r="C684" s="9" t="s">
        <v>17</v>
      </c>
      <c r="D684" s="18">
        <f>D685</f>
        <v>3500000</v>
      </c>
      <c r="E684" s="17">
        <f t="shared" si="45"/>
        <v>-517.85999999986961</v>
      </c>
      <c r="F684" s="18">
        <f>F685</f>
        <v>3500000</v>
      </c>
      <c r="G684" s="18">
        <f>G685</f>
        <v>3499482.14</v>
      </c>
      <c r="H684" s="2"/>
    </row>
    <row r="685" spans="1:8" ht="30" outlineLevel="5">
      <c r="A685" s="8" t="s">
        <v>18</v>
      </c>
      <c r="B685" s="9" t="s">
        <v>492</v>
      </c>
      <c r="C685" s="9" t="s">
        <v>19</v>
      </c>
      <c r="D685" s="18">
        <v>3500000</v>
      </c>
      <c r="E685" s="17">
        <f t="shared" si="45"/>
        <v>-517.85999999986961</v>
      </c>
      <c r="F685" s="18">
        <v>3500000</v>
      </c>
      <c r="G685" s="18">
        <v>3499482.14</v>
      </c>
      <c r="H685" s="2"/>
    </row>
    <row r="686" spans="1:8" outlineLevel="4">
      <c r="A686" s="8" t="s">
        <v>73</v>
      </c>
      <c r="B686" s="9" t="s">
        <v>492</v>
      </c>
      <c r="C686" s="9" t="s">
        <v>74</v>
      </c>
      <c r="D686" s="18">
        <f>D687</f>
        <v>9343954.1699999999</v>
      </c>
      <c r="E686" s="17">
        <f t="shared" si="45"/>
        <v>-819340.08999999985</v>
      </c>
      <c r="F686" s="18">
        <f>F687</f>
        <v>9343954.1699999999</v>
      </c>
      <c r="G686" s="18">
        <f>G687</f>
        <v>8524614.0800000001</v>
      </c>
      <c r="H686" s="2"/>
    </row>
    <row r="687" spans="1:8" outlineLevel="5">
      <c r="A687" s="8" t="s">
        <v>75</v>
      </c>
      <c r="B687" s="9" t="s">
        <v>492</v>
      </c>
      <c r="C687" s="9" t="s">
        <v>76</v>
      </c>
      <c r="D687" s="18">
        <v>9343954.1699999999</v>
      </c>
      <c r="E687" s="17">
        <f t="shared" si="45"/>
        <v>-819340.08999999985</v>
      </c>
      <c r="F687" s="18">
        <v>9343954.1699999999</v>
      </c>
      <c r="G687" s="18">
        <v>8524614.0800000001</v>
      </c>
      <c r="H687" s="2"/>
    </row>
    <row r="688" spans="1:8" ht="43.5" customHeight="1">
      <c r="A688" s="14" t="s">
        <v>493</v>
      </c>
      <c r="B688" s="15" t="s">
        <v>494</v>
      </c>
      <c r="C688" s="15"/>
      <c r="D688" s="16">
        <f>D689+D702</f>
        <v>1550000</v>
      </c>
      <c r="E688" s="17">
        <f t="shared" si="45"/>
        <v>-105000</v>
      </c>
      <c r="F688" s="16">
        <f>F689+F702</f>
        <v>1550000</v>
      </c>
      <c r="G688" s="16">
        <f>G689+G702</f>
        <v>1445000</v>
      </c>
      <c r="H688" s="2"/>
    </row>
    <row r="689" spans="1:8" ht="30" outlineLevel="1">
      <c r="A689" s="8" t="s">
        <v>495</v>
      </c>
      <c r="B689" s="9" t="s">
        <v>496</v>
      </c>
      <c r="C689" s="9"/>
      <c r="D689" s="18">
        <f>D690+D694+D698</f>
        <v>550000</v>
      </c>
      <c r="E689" s="17">
        <f t="shared" si="45"/>
        <v>-105000</v>
      </c>
      <c r="F689" s="18">
        <f>F690+F694+F698</f>
        <v>550000</v>
      </c>
      <c r="G689" s="18">
        <f>G690+G694+G698</f>
        <v>445000</v>
      </c>
      <c r="H689" s="2"/>
    </row>
    <row r="690" spans="1:8" outlineLevel="2">
      <c r="A690" s="8" t="s">
        <v>497</v>
      </c>
      <c r="B690" s="9" t="s">
        <v>498</v>
      </c>
      <c r="C690" s="9"/>
      <c r="D690" s="18">
        <f>D691</f>
        <v>200000</v>
      </c>
      <c r="E690" s="17">
        <f t="shared" si="45"/>
        <v>-105000</v>
      </c>
      <c r="F690" s="18">
        <f t="shared" ref="F690:G692" si="48">F691</f>
        <v>200000</v>
      </c>
      <c r="G690" s="18">
        <f t="shared" si="48"/>
        <v>95000</v>
      </c>
      <c r="H690" s="2"/>
    </row>
    <row r="691" spans="1:8" outlineLevel="3">
      <c r="A691" s="8" t="s">
        <v>499</v>
      </c>
      <c r="B691" s="9" t="s">
        <v>500</v>
      </c>
      <c r="C691" s="9"/>
      <c r="D691" s="18">
        <f>D692</f>
        <v>200000</v>
      </c>
      <c r="E691" s="17">
        <f t="shared" si="45"/>
        <v>-105000</v>
      </c>
      <c r="F691" s="18">
        <f t="shared" si="48"/>
        <v>200000</v>
      </c>
      <c r="G691" s="18">
        <f t="shared" si="48"/>
        <v>95000</v>
      </c>
      <c r="H691" s="2"/>
    </row>
    <row r="692" spans="1:8" outlineLevel="4">
      <c r="A692" s="8" t="s">
        <v>46</v>
      </c>
      <c r="B692" s="9" t="s">
        <v>500</v>
      </c>
      <c r="C692" s="9" t="s">
        <v>47</v>
      </c>
      <c r="D692" s="18">
        <f>D693</f>
        <v>200000</v>
      </c>
      <c r="E692" s="17">
        <f t="shared" si="45"/>
        <v>-105000</v>
      </c>
      <c r="F692" s="18">
        <f t="shared" si="48"/>
        <v>200000</v>
      </c>
      <c r="G692" s="18">
        <f t="shared" si="48"/>
        <v>95000</v>
      </c>
      <c r="H692" s="2"/>
    </row>
    <row r="693" spans="1:8" ht="45.75" customHeight="1" outlineLevel="5">
      <c r="A693" s="8" t="s">
        <v>501</v>
      </c>
      <c r="B693" s="9" t="s">
        <v>500</v>
      </c>
      <c r="C693" s="9" t="s">
        <v>502</v>
      </c>
      <c r="D693" s="18">
        <v>200000</v>
      </c>
      <c r="E693" s="17">
        <f t="shared" si="45"/>
        <v>-105000</v>
      </c>
      <c r="F693" s="18">
        <v>200000</v>
      </c>
      <c r="G693" s="18">
        <v>95000</v>
      </c>
      <c r="H693" s="2"/>
    </row>
    <row r="694" spans="1:8" ht="60" outlineLevel="2">
      <c r="A694" s="8" t="s">
        <v>503</v>
      </c>
      <c r="B694" s="9" t="s">
        <v>504</v>
      </c>
      <c r="C694" s="9"/>
      <c r="D694" s="18">
        <f>D695</f>
        <v>50000</v>
      </c>
      <c r="E694" s="17">
        <f t="shared" si="45"/>
        <v>0</v>
      </c>
      <c r="F694" s="18">
        <f t="shared" ref="F694:G696" si="49">F695</f>
        <v>50000</v>
      </c>
      <c r="G694" s="18">
        <f t="shared" si="49"/>
        <v>50000</v>
      </c>
      <c r="H694" s="2"/>
    </row>
    <row r="695" spans="1:8" ht="62.25" customHeight="1" outlineLevel="3">
      <c r="A695" s="8" t="s">
        <v>505</v>
      </c>
      <c r="B695" s="9" t="s">
        <v>506</v>
      </c>
      <c r="C695" s="9"/>
      <c r="D695" s="18">
        <f>D696</f>
        <v>50000</v>
      </c>
      <c r="E695" s="17">
        <f t="shared" si="45"/>
        <v>0</v>
      </c>
      <c r="F695" s="18">
        <f t="shared" si="49"/>
        <v>50000</v>
      </c>
      <c r="G695" s="18">
        <f t="shared" si="49"/>
        <v>50000</v>
      </c>
      <c r="H695" s="2"/>
    </row>
    <row r="696" spans="1:8" outlineLevel="4">
      <c r="A696" s="8" t="s">
        <v>8</v>
      </c>
      <c r="B696" s="9" t="s">
        <v>506</v>
      </c>
      <c r="C696" s="9" t="s">
        <v>9</v>
      </c>
      <c r="D696" s="18">
        <f>D697</f>
        <v>50000</v>
      </c>
      <c r="E696" s="17">
        <f t="shared" si="45"/>
        <v>0</v>
      </c>
      <c r="F696" s="18">
        <f t="shared" si="49"/>
        <v>50000</v>
      </c>
      <c r="G696" s="18">
        <f t="shared" si="49"/>
        <v>50000</v>
      </c>
      <c r="H696" s="2"/>
    </row>
    <row r="697" spans="1:8" outlineLevel="5">
      <c r="A697" s="8" t="s">
        <v>830</v>
      </c>
      <c r="B697" s="9" t="s">
        <v>506</v>
      </c>
      <c r="C697" s="9" t="s">
        <v>829</v>
      </c>
      <c r="D697" s="18">
        <v>50000</v>
      </c>
      <c r="E697" s="17">
        <f t="shared" si="45"/>
        <v>0</v>
      </c>
      <c r="F697" s="18">
        <v>50000</v>
      </c>
      <c r="G697" s="18">
        <v>50000</v>
      </c>
      <c r="H697" s="2"/>
    </row>
    <row r="698" spans="1:8" ht="45.75" customHeight="1" outlineLevel="5">
      <c r="A698" s="8" t="s">
        <v>831</v>
      </c>
      <c r="B698" s="9" t="s">
        <v>833</v>
      </c>
      <c r="C698" s="9"/>
      <c r="D698" s="18">
        <f>D699</f>
        <v>300000</v>
      </c>
      <c r="E698" s="17">
        <f t="shared" si="45"/>
        <v>0</v>
      </c>
      <c r="F698" s="18">
        <f t="shared" ref="F698:G700" si="50">F699</f>
        <v>300000</v>
      </c>
      <c r="G698" s="18">
        <f t="shared" si="50"/>
        <v>300000</v>
      </c>
      <c r="H698" s="2"/>
    </row>
    <row r="699" spans="1:8" ht="30" outlineLevel="5">
      <c r="A699" s="8" t="s">
        <v>832</v>
      </c>
      <c r="B699" s="9" t="s">
        <v>834</v>
      </c>
      <c r="C699" s="9"/>
      <c r="D699" s="18">
        <f>D700</f>
        <v>300000</v>
      </c>
      <c r="E699" s="17">
        <f t="shared" si="45"/>
        <v>0</v>
      </c>
      <c r="F699" s="18">
        <f t="shared" si="50"/>
        <v>300000</v>
      </c>
      <c r="G699" s="18">
        <f t="shared" si="50"/>
        <v>300000</v>
      </c>
      <c r="H699" s="2"/>
    </row>
    <row r="700" spans="1:8" outlineLevel="5">
      <c r="A700" s="8" t="s">
        <v>46</v>
      </c>
      <c r="B700" s="9" t="s">
        <v>834</v>
      </c>
      <c r="C700" s="9" t="s">
        <v>47</v>
      </c>
      <c r="D700" s="18">
        <f>D701</f>
        <v>300000</v>
      </c>
      <c r="E700" s="17">
        <f t="shared" si="45"/>
        <v>0</v>
      </c>
      <c r="F700" s="18">
        <f t="shared" si="50"/>
        <v>300000</v>
      </c>
      <c r="G700" s="18">
        <f t="shared" si="50"/>
        <v>300000</v>
      </c>
      <c r="H700" s="2"/>
    </row>
    <row r="701" spans="1:8" ht="46.5" customHeight="1" outlineLevel="5">
      <c r="A701" s="8" t="s">
        <v>501</v>
      </c>
      <c r="B701" s="9" t="s">
        <v>834</v>
      </c>
      <c r="C701" s="9" t="s">
        <v>502</v>
      </c>
      <c r="D701" s="18">
        <v>300000</v>
      </c>
      <c r="E701" s="17">
        <f t="shared" si="45"/>
        <v>0</v>
      </c>
      <c r="F701" s="18">
        <v>300000</v>
      </c>
      <c r="G701" s="18">
        <v>300000</v>
      </c>
      <c r="H701" s="2"/>
    </row>
    <row r="702" spans="1:8" outlineLevel="1">
      <c r="A702" s="8" t="s">
        <v>507</v>
      </c>
      <c r="B702" s="9" t="s">
        <v>508</v>
      </c>
      <c r="C702" s="9"/>
      <c r="D702" s="18">
        <f>D703</f>
        <v>1000000</v>
      </c>
      <c r="E702" s="17">
        <f t="shared" si="45"/>
        <v>0</v>
      </c>
      <c r="F702" s="18">
        <f t="shared" ref="F702:G705" si="51">F703</f>
        <v>1000000</v>
      </c>
      <c r="G702" s="18">
        <f t="shared" si="51"/>
        <v>1000000</v>
      </c>
      <c r="H702" s="2"/>
    </row>
    <row r="703" spans="1:8" ht="60.75" customHeight="1" outlineLevel="2">
      <c r="A703" s="19" t="s">
        <v>509</v>
      </c>
      <c r="B703" s="9" t="s">
        <v>510</v>
      </c>
      <c r="C703" s="9"/>
      <c r="D703" s="18">
        <f>D704</f>
        <v>1000000</v>
      </c>
      <c r="E703" s="17">
        <f t="shared" si="45"/>
        <v>0</v>
      </c>
      <c r="F703" s="18">
        <f t="shared" si="51"/>
        <v>1000000</v>
      </c>
      <c r="G703" s="18">
        <f t="shared" si="51"/>
        <v>1000000</v>
      </c>
      <c r="H703" s="2"/>
    </row>
    <row r="704" spans="1:8" ht="60" outlineLevel="3">
      <c r="A704" s="19" t="s">
        <v>511</v>
      </c>
      <c r="B704" s="9" t="s">
        <v>512</v>
      </c>
      <c r="C704" s="9"/>
      <c r="D704" s="18">
        <f>D705</f>
        <v>1000000</v>
      </c>
      <c r="E704" s="17">
        <f t="shared" si="45"/>
        <v>0</v>
      </c>
      <c r="F704" s="18">
        <f t="shared" si="51"/>
        <v>1000000</v>
      </c>
      <c r="G704" s="18">
        <f t="shared" si="51"/>
        <v>1000000</v>
      </c>
      <c r="H704" s="2"/>
    </row>
    <row r="705" spans="1:8" ht="30" outlineLevel="4">
      <c r="A705" s="8" t="s">
        <v>473</v>
      </c>
      <c r="B705" s="9" t="s">
        <v>512</v>
      </c>
      <c r="C705" s="9" t="s">
        <v>474</v>
      </c>
      <c r="D705" s="18">
        <f>D706</f>
        <v>1000000</v>
      </c>
      <c r="E705" s="17">
        <f t="shared" si="45"/>
        <v>0</v>
      </c>
      <c r="F705" s="18">
        <f t="shared" si="51"/>
        <v>1000000</v>
      </c>
      <c r="G705" s="18">
        <f t="shared" si="51"/>
        <v>1000000</v>
      </c>
      <c r="H705" s="2"/>
    </row>
    <row r="706" spans="1:8" ht="45" outlineLevel="5">
      <c r="A706" s="8" t="s">
        <v>513</v>
      </c>
      <c r="B706" s="9" t="s">
        <v>512</v>
      </c>
      <c r="C706" s="9" t="s">
        <v>514</v>
      </c>
      <c r="D706" s="18">
        <v>1000000</v>
      </c>
      <c r="E706" s="17">
        <f t="shared" si="45"/>
        <v>0</v>
      </c>
      <c r="F706" s="18">
        <v>1000000</v>
      </c>
      <c r="G706" s="18">
        <v>1000000</v>
      </c>
      <c r="H706" s="2"/>
    </row>
    <row r="707" spans="1:8" ht="28.5">
      <c r="A707" s="14" t="s">
        <v>515</v>
      </c>
      <c r="B707" s="15" t="s">
        <v>516</v>
      </c>
      <c r="C707" s="15"/>
      <c r="D707" s="16">
        <f>D708+D714+D718+D727</f>
        <v>5339000</v>
      </c>
      <c r="E707" s="17">
        <f t="shared" si="45"/>
        <v>-835851.36000000034</v>
      </c>
      <c r="F707" s="16">
        <f>F708+F714+F718+F727</f>
        <v>5339000</v>
      </c>
      <c r="G707" s="16">
        <f>G708+G714+G718+G727</f>
        <v>4503148.6399999997</v>
      </c>
      <c r="H707" s="2"/>
    </row>
    <row r="708" spans="1:8" ht="45" outlineLevel="2">
      <c r="A708" s="8" t="s">
        <v>517</v>
      </c>
      <c r="B708" s="9" t="s">
        <v>518</v>
      </c>
      <c r="C708" s="9"/>
      <c r="D708" s="18">
        <f>D709</f>
        <v>3444892.81</v>
      </c>
      <c r="E708" s="17">
        <f t="shared" si="45"/>
        <v>130922.5</v>
      </c>
      <c r="F708" s="18">
        <f>F709</f>
        <v>3575815.31</v>
      </c>
      <c r="G708" s="18">
        <f>G709</f>
        <v>3575815.31</v>
      </c>
      <c r="H708" s="2"/>
    </row>
    <row r="709" spans="1:8" ht="45" outlineLevel="3">
      <c r="A709" s="8" t="s">
        <v>519</v>
      </c>
      <c r="B709" s="9" t="s">
        <v>520</v>
      </c>
      <c r="C709" s="9"/>
      <c r="D709" s="18">
        <f>D710+D712</f>
        <v>3444892.81</v>
      </c>
      <c r="E709" s="17">
        <f t="shared" si="45"/>
        <v>130922.5</v>
      </c>
      <c r="F709" s="18">
        <f>F710+F712</f>
        <v>3575815.31</v>
      </c>
      <c r="G709" s="18">
        <f>G710+G712</f>
        <v>3575815.31</v>
      </c>
      <c r="H709" s="2"/>
    </row>
    <row r="710" spans="1:8" ht="27" hidden="1" customHeight="1" outlineLevel="3">
      <c r="A710" s="8" t="s">
        <v>16</v>
      </c>
      <c r="B710" s="9" t="s">
        <v>520</v>
      </c>
      <c r="C710" s="9" t="s">
        <v>17</v>
      </c>
      <c r="D710" s="18">
        <f>D711</f>
        <v>428892.81</v>
      </c>
      <c r="E710" s="17">
        <f t="shared" si="45"/>
        <v>-428892.81</v>
      </c>
      <c r="F710" s="18">
        <f>F711</f>
        <v>0</v>
      </c>
      <c r="G710" s="18">
        <f>G711</f>
        <v>0</v>
      </c>
      <c r="H710" s="2"/>
    </row>
    <row r="711" spans="1:8" ht="30" hidden="1" outlineLevel="3">
      <c r="A711" s="8" t="s">
        <v>18</v>
      </c>
      <c r="B711" s="9" t="s">
        <v>520</v>
      </c>
      <c r="C711" s="9" t="s">
        <v>19</v>
      </c>
      <c r="D711" s="18">
        <v>428892.81</v>
      </c>
      <c r="E711" s="17">
        <f t="shared" si="45"/>
        <v>-428892.81</v>
      </c>
      <c r="F711" s="18">
        <v>0</v>
      </c>
      <c r="G711" s="18">
        <v>0</v>
      </c>
      <c r="H711" s="2"/>
    </row>
    <row r="712" spans="1:8" outlineLevel="4">
      <c r="A712" s="8" t="s">
        <v>46</v>
      </c>
      <c r="B712" s="9" t="s">
        <v>520</v>
      </c>
      <c r="C712" s="9" t="s">
        <v>47</v>
      </c>
      <c r="D712" s="18">
        <f>D713</f>
        <v>3016000</v>
      </c>
      <c r="E712" s="17">
        <f t="shared" si="45"/>
        <v>559815.31000000006</v>
      </c>
      <c r="F712" s="18">
        <f>F713</f>
        <v>3575815.31</v>
      </c>
      <c r="G712" s="18">
        <f>G713</f>
        <v>3575815.31</v>
      </c>
      <c r="H712" s="2"/>
    </row>
    <row r="713" spans="1:8" ht="45.75" customHeight="1" outlineLevel="5">
      <c r="A713" s="8" t="s">
        <v>501</v>
      </c>
      <c r="B713" s="9" t="s">
        <v>520</v>
      </c>
      <c r="C713" s="9" t="s">
        <v>502</v>
      </c>
      <c r="D713" s="18">
        <v>3016000</v>
      </c>
      <c r="E713" s="17">
        <f t="shared" si="45"/>
        <v>559815.31000000006</v>
      </c>
      <c r="F713" s="18">
        <v>3575815.31</v>
      </c>
      <c r="G713" s="18">
        <v>3575815.31</v>
      </c>
      <c r="H713" s="2"/>
    </row>
    <row r="714" spans="1:8" ht="30" outlineLevel="2">
      <c r="A714" s="8" t="s">
        <v>521</v>
      </c>
      <c r="B714" s="9" t="s">
        <v>522</v>
      </c>
      <c r="C714" s="9"/>
      <c r="D714" s="18">
        <f>D715</f>
        <v>90000</v>
      </c>
      <c r="E714" s="17">
        <f t="shared" si="45"/>
        <v>-90000</v>
      </c>
      <c r="F714" s="18">
        <f t="shared" ref="F714:G716" si="52">F715</f>
        <v>90000</v>
      </c>
      <c r="G714" s="18">
        <f t="shared" si="52"/>
        <v>0</v>
      </c>
      <c r="H714" s="2"/>
    </row>
    <row r="715" spans="1:8" ht="30" outlineLevel="3">
      <c r="A715" s="8" t="s">
        <v>523</v>
      </c>
      <c r="B715" s="9" t="s">
        <v>524</v>
      </c>
      <c r="C715" s="9"/>
      <c r="D715" s="18">
        <f>D716</f>
        <v>90000</v>
      </c>
      <c r="E715" s="17">
        <f t="shared" si="45"/>
        <v>-90000</v>
      </c>
      <c r="F715" s="18">
        <f t="shared" si="52"/>
        <v>90000</v>
      </c>
      <c r="G715" s="18">
        <f t="shared" si="52"/>
        <v>0</v>
      </c>
      <c r="H715" s="2"/>
    </row>
    <row r="716" spans="1:8" ht="31.5" customHeight="1" outlineLevel="4">
      <c r="A716" s="8" t="s">
        <v>16</v>
      </c>
      <c r="B716" s="9" t="s">
        <v>524</v>
      </c>
      <c r="C716" s="9" t="s">
        <v>17</v>
      </c>
      <c r="D716" s="18">
        <f>D717</f>
        <v>90000</v>
      </c>
      <c r="E716" s="17">
        <f t="shared" si="45"/>
        <v>-90000</v>
      </c>
      <c r="F716" s="18">
        <f t="shared" si="52"/>
        <v>90000</v>
      </c>
      <c r="G716" s="18">
        <f t="shared" si="52"/>
        <v>0</v>
      </c>
      <c r="H716" s="2"/>
    </row>
    <row r="717" spans="1:8" ht="30" outlineLevel="5">
      <c r="A717" s="8" t="s">
        <v>18</v>
      </c>
      <c r="B717" s="9" t="s">
        <v>524</v>
      </c>
      <c r="C717" s="9" t="s">
        <v>19</v>
      </c>
      <c r="D717" s="18">
        <v>90000</v>
      </c>
      <c r="E717" s="17">
        <f t="shared" si="45"/>
        <v>-90000</v>
      </c>
      <c r="F717" s="18">
        <v>90000</v>
      </c>
      <c r="G717" s="18">
        <v>0</v>
      </c>
      <c r="H717" s="2"/>
    </row>
    <row r="718" spans="1:8" ht="30" outlineLevel="2">
      <c r="A718" s="8" t="s">
        <v>525</v>
      </c>
      <c r="B718" s="9" t="s">
        <v>526</v>
      </c>
      <c r="C718" s="9"/>
      <c r="D718" s="18">
        <f>D719+D724</f>
        <v>1804107.19</v>
      </c>
      <c r="E718" s="17">
        <f t="shared" si="45"/>
        <v>-876773.86</v>
      </c>
      <c r="F718" s="18">
        <f>F719+F724</f>
        <v>1673184.69</v>
      </c>
      <c r="G718" s="18">
        <f>G719+G724</f>
        <v>927333.33</v>
      </c>
      <c r="H718" s="2"/>
    </row>
    <row r="719" spans="1:8" outlineLevel="3">
      <c r="A719" s="8" t="s">
        <v>527</v>
      </c>
      <c r="B719" s="9" t="s">
        <v>528</v>
      </c>
      <c r="C719" s="9"/>
      <c r="D719" s="18">
        <f>D720+D722</f>
        <v>1719107.19</v>
      </c>
      <c r="E719" s="17">
        <f t="shared" si="45"/>
        <v>-791773.86</v>
      </c>
      <c r="F719" s="18">
        <f>F720+F722</f>
        <v>1588184.69</v>
      </c>
      <c r="G719" s="18">
        <f>G720+G722</f>
        <v>927333.33</v>
      </c>
      <c r="H719" s="2"/>
    </row>
    <row r="720" spans="1:8" ht="31.5" customHeight="1" outlineLevel="4">
      <c r="A720" s="8" t="s">
        <v>16</v>
      </c>
      <c r="B720" s="9" t="s">
        <v>528</v>
      </c>
      <c r="C720" s="9" t="s">
        <v>17</v>
      </c>
      <c r="D720" s="18">
        <f>D721</f>
        <v>1519107.19</v>
      </c>
      <c r="E720" s="17">
        <f t="shared" si="45"/>
        <v>-791773.86</v>
      </c>
      <c r="F720" s="18">
        <f>F721</f>
        <v>1388184.69</v>
      </c>
      <c r="G720" s="18">
        <f>G721</f>
        <v>727333.33</v>
      </c>
      <c r="H720" s="2"/>
    </row>
    <row r="721" spans="1:8" ht="30" outlineLevel="5">
      <c r="A721" s="8" t="s">
        <v>18</v>
      </c>
      <c r="B721" s="9" t="s">
        <v>528</v>
      </c>
      <c r="C721" s="9" t="s">
        <v>19</v>
      </c>
      <c r="D721" s="18">
        <v>1519107.19</v>
      </c>
      <c r="E721" s="17">
        <f t="shared" si="45"/>
        <v>-791773.86</v>
      </c>
      <c r="F721" s="18">
        <v>1388184.69</v>
      </c>
      <c r="G721" s="18">
        <v>727333.33</v>
      </c>
      <c r="H721" s="2"/>
    </row>
    <row r="722" spans="1:8" outlineLevel="5">
      <c r="A722" s="8" t="s">
        <v>46</v>
      </c>
      <c r="B722" s="9" t="s">
        <v>528</v>
      </c>
      <c r="C722" s="9" t="s">
        <v>47</v>
      </c>
      <c r="D722" s="18">
        <f>D723</f>
        <v>200000</v>
      </c>
      <c r="E722" s="17">
        <f t="shared" si="45"/>
        <v>0</v>
      </c>
      <c r="F722" s="18">
        <f>F723</f>
        <v>200000</v>
      </c>
      <c r="G722" s="18">
        <f>G723</f>
        <v>200000</v>
      </c>
      <c r="H722" s="2"/>
    </row>
    <row r="723" spans="1:8" outlineLevel="5">
      <c r="A723" s="8" t="s">
        <v>836</v>
      </c>
      <c r="B723" s="9" t="s">
        <v>528</v>
      </c>
      <c r="C723" s="9" t="s">
        <v>835</v>
      </c>
      <c r="D723" s="18">
        <v>200000</v>
      </c>
      <c r="E723" s="17">
        <f t="shared" si="45"/>
        <v>0</v>
      </c>
      <c r="F723" s="18">
        <v>200000</v>
      </c>
      <c r="G723" s="18">
        <v>200000</v>
      </c>
      <c r="H723" s="2"/>
    </row>
    <row r="724" spans="1:8" outlineLevel="3">
      <c r="A724" s="8" t="s">
        <v>529</v>
      </c>
      <c r="B724" s="9" t="s">
        <v>530</v>
      </c>
      <c r="C724" s="9"/>
      <c r="D724" s="18">
        <f>D725</f>
        <v>85000</v>
      </c>
      <c r="E724" s="17">
        <f t="shared" si="45"/>
        <v>-85000</v>
      </c>
      <c r="F724" s="18">
        <f>F725</f>
        <v>85000</v>
      </c>
      <c r="G724" s="18">
        <f>G725</f>
        <v>0</v>
      </c>
      <c r="H724" s="2"/>
    </row>
    <row r="725" spans="1:8" ht="30" customHeight="1" outlineLevel="4">
      <c r="A725" s="8" t="s">
        <v>16</v>
      </c>
      <c r="B725" s="9" t="s">
        <v>530</v>
      </c>
      <c r="C725" s="9" t="s">
        <v>17</v>
      </c>
      <c r="D725" s="18">
        <f>D726</f>
        <v>85000</v>
      </c>
      <c r="E725" s="17">
        <f t="shared" si="45"/>
        <v>-85000</v>
      </c>
      <c r="F725" s="18">
        <f>F726</f>
        <v>85000</v>
      </c>
      <c r="G725" s="18">
        <f>G726</f>
        <v>0</v>
      </c>
      <c r="H725" s="2"/>
    </row>
    <row r="726" spans="1:8" ht="30" outlineLevel="5">
      <c r="A726" s="8" t="s">
        <v>18</v>
      </c>
      <c r="B726" s="9" t="s">
        <v>530</v>
      </c>
      <c r="C726" s="9" t="s">
        <v>19</v>
      </c>
      <c r="D726" s="18">
        <v>85000</v>
      </c>
      <c r="E726" s="17">
        <f t="shared" si="45"/>
        <v>-85000</v>
      </c>
      <c r="F726" s="18">
        <v>85000</v>
      </c>
      <c r="G726" s="18">
        <v>0</v>
      </c>
      <c r="H726" s="2"/>
    </row>
    <row r="727" spans="1:8" ht="30" hidden="1" outlineLevel="2">
      <c r="A727" s="8" t="s">
        <v>531</v>
      </c>
      <c r="B727" s="9" t="s">
        <v>532</v>
      </c>
      <c r="C727" s="9"/>
      <c r="D727" s="18">
        <f>D728+D731</f>
        <v>0</v>
      </c>
      <c r="E727" s="17">
        <f t="shared" si="45"/>
        <v>0</v>
      </c>
      <c r="F727" s="18">
        <f>F728+F731</f>
        <v>0</v>
      </c>
      <c r="G727" s="18">
        <f>G728+G731</f>
        <v>0</v>
      </c>
      <c r="H727" s="2"/>
    </row>
    <row r="728" spans="1:8" hidden="1" outlineLevel="3">
      <c r="A728" s="8" t="s">
        <v>533</v>
      </c>
      <c r="B728" s="9" t="s">
        <v>534</v>
      </c>
      <c r="C728" s="9"/>
      <c r="D728" s="18">
        <f>D729</f>
        <v>0</v>
      </c>
      <c r="E728" s="17">
        <f t="shared" ref="E728:E794" si="53">G728-D728</f>
        <v>0</v>
      </c>
      <c r="F728" s="18">
        <f>F729</f>
        <v>0</v>
      </c>
      <c r="G728" s="18">
        <f>G729</f>
        <v>0</v>
      </c>
      <c r="H728" s="2"/>
    </row>
    <row r="729" spans="1:8" ht="30" hidden="1" outlineLevel="4">
      <c r="A729" s="8" t="s">
        <v>16</v>
      </c>
      <c r="B729" s="9" t="s">
        <v>534</v>
      </c>
      <c r="C729" s="9" t="s">
        <v>17</v>
      </c>
      <c r="D729" s="18">
        <f>D730</f>
        <v>0</v>
      </c>
      <c r="E729" s="17">
        <f t="shared" si="53"/>
        <v>0</v>
      </c>
      <c r="F729" s="18">
        <f>F730</f>
        <v>0</v>
      </c>
      <c r="G729" s="18">
        <f>G730</f>
        <v>0</v>
      </c>
      <c r="H729" s="2"/>
    </row>
    <row r="730" spans="1:8" ht="30" hidden="1" outlineLevel="5">
      <c r="A730" s="8" t="s">
        <v>18</v>
      </c>
      <c r="B730" s="9" t="s">
        <v>534</v>
      </c>
      <c r="C730" s="9" t="s">
        <v>19</v>
      </c>
      <c r="D730" s="18">
        <v>0</v>
      </c>
      <c r="E730" s="17">
        <f t="shared" si="53"/>
        <v>0</v>
      </c>
      <c r="F730" s="18">
        <v>0</v>
      </c>
      <c r="G730" s="18">
        <v>0</v>
      </c>
      <c r="H730" s="2"/>
    </row>
    <row r="731" spans="1:8" hidden="1" outlineLevel="3">
      <c r="A731" s="8" t="s">
        <v>535</v>
      </c>
      <c r="B731" s="9" t="s">
        <v>536</v>
      </c>
      <c r="C731" s="9"/>
      <c r="D731" s="18">
        <f>D732</f>
        <v>0</v>
      </c>
      <c r="E731" s="17">
        <f t="shared" si="53"/>
        <v>0</v>
      </c>
      <c r="F731" s="18">
        <f>F732</f>
        <v>0</v>
      </c>
      <c r="G731" s="18">
        <f>G732</f>
        <v>0</v>
      </c>
      <c r="H731" s="2"/>
    </row>
    <row r="732" spans="1:8" ht="30" hidden="1" outlineLevel="4">
      <c r="A732" s="8" t="s">
        <v>16</v>
      </c>
      <c r="B732" s="9" t="s">
        <v>536</v>
      </c>
      <c r="C732" s="9" t="s">
        <v>17</v>
      </c>
      <c r="D732" s="18">
        <f>D733</f>
        <v>0</v>
      </c>
      <c r="E732" s="17">
        <f t="shared" si="53"/>
        <v>0</v>
      </c>
      <c r="F732" s="18">
        <f>F733</f>
        <v>0</v>
      </c>
      <c r="G732" s="18">
        <f>G733</f>
        <v>0</v>
      </c>
      <c r="H732" s="2"/>
    </row>
    <row r="733" spans="1:8" ht="30" hidden="1" outlineLevel="5">
      <c r="A733" s="8" t="s">
        <v>18</v>
      </c>
      <c r="B733" s="9" t="s">
        <v>536</v>
      </c>
      <c r="C733" s="9" t="s">
        <v>19</v>
      </c>
      <c r="D733" s="18">
        <v>0</v>
      </c>
      <c r="E733" s="17">
        <f t="shared" si="53"/>
        <v>0</v>
      </c>
      <c r="F733" s="18">
        <v>0</v>
      </c>
      <c r="G733" s="18">
        <v>0</v>
      </c>
      <c r="H733" s="2"/>
    </row>
    <row r="734" spans="1:8" ht="28.5" collapsed="1">
      <c r="A734" s="14" t="s">
        <v>537</v>
      </c>
      <c r="B734" s="15" t="s">
        <v>538</v>
      </c>
      <c r="C734" s="15"/>
      <c r="D734" s="16">
        <f>D735</f>
        <v>33786350</v>
      </c>
      <c r="E734" s="17">
        <f t="shared" si="53"/>
        <v>-189000</v>
      </c>
      <c r="F734" s="16">
        <f>F735</f>
        <v>33786350</v>
      </c>
      <c r="G734" s="16">
        <f>G735</f>
        <v>33597350</v>
      </c>
      <c r="H734" s="2"/>
    </row>
    <row r="735" spans="1:8" outlineLevel="2">
      <c r="A735" s="8" t="s">
        <v>539</v>
      </c>
      <c r="B735" s="9" t="s">
        <v>540</v>
      </c>
      <c r="C735" s="9"/>
      <c r="D735" s="18">
        <f>D736+D739+D742+D747+D750</f>
        <v>33786350</v>
      </c>
      <c r="E735" s="17">
        <f t="shared" si="53"/>
        <v>-189000</v>
      </c>
      <c r="F735" s="18">
        <f>F736+F739+F742+F747+F750</f>
        <v>33786350</v>
      </c>
      <c r="G735" s="18">
        <f>G736+G739+G742+G747+G750</f>
        <v>33597350</v>
      </c>
      <c r="H735" s="2"/>
    </row>
    <row r="736" spans="1:8" ht="30" hidden="1" outlineLevel="3">
      <c r="A736" s="8" t="s">
        <v>541</v>
      </c>
      <c r="B736" s="9" t="s">
        <v>542</v>
      </c>
      <c r="C736" s="9"/>
      <c r="D736" s="18">
        <f>D737</f>
        <v>0</v>
      </c>
      <c r="E736" s="17">
        <f t="shared" si="53"/>
        <v>0</v>
      </c>
      <c r="F736" s="18">
        <f>F737</f>
        <v>0</v>
      </c>
      <c r="G736" s="18">
        <f>G737</f>
        <v>0</v>
      </c>
      <c r="H736" s="2"/>
    </row>
    <row r="737" spans="1:8" ht="30" hidden="1" outlineLevel="4">
      <c r="A737" s="8" t="s">
        <v>16</v>
      </c>
      <c r="B737" s="9" t="s">
        <v>542</v>
      </c>
      <c r="C737" s="9" t="s">
        <v>17</v>
      </c>
      <c r="D737" s="18">
        <f>D738</f>
        <v>0</v>
      </c>
      <c r="E737" s="17">
        <f t="shared" si="53"/>
        <v>0</v>
      </c>
      <c r="F737" s="18">
        <f>F738</f>
        <v>0</v>
      </c>
      <c r="G737" s="18">
        <f>G738</f>
        <v>0</v>
      </c>
      <c r="H737" s="2"/>
    </row>
    <row r="738" spans="1:8" ht="30" hidden="1" outlineLevel="5">
      <c r="A738" s="8" t="s">
        <v>18</v>
      </c>
      <c r="B738" s="9" t="s">
        <v>542</v>
      </c>
      <c r="C738" s="9" t="s">
        <v>19</v>
      </c>
      <c r="D738" s="18">
        <v>0</v>
      </c>
      <c r="E738" s="17">
        <f t="shared" si="53"/>
        <v>0</v>
      </c>
      <c r="F738" s="18">
        <v>0</v>
      </c>
      <c r="G738" s="18">
        <v>0</v>
      </c>
      <c r="H738" s="2"/>
    </row>
    <row r="739" spans="1:8" ht="30" outlineLevel="3" collapsed="1">
      <c r="A739" s="8" t="s">
        <v>543</v>
      </c>
      <c r="B739" s="9" t="s">
        <v>544</v>
      </c>
      <c r="C739" s="9"/>
      <c r="D739" s="18">
        <f>D740</f>
        <v>175000</v>
      </c>
      <c r="E739" s="17">
        <f t="shared" si="53"/>
        <v>-175000</v>
      </c>
      <c r="F739" s="18">
        <f>F740</f>
        <v>175000</v>
      </c>
      <c r="G739" s="18">
        <f>G740</f>
        <v>0</v>
      </c>
      <c r="H739" s="2"/>
    </row>
    <row r="740" spans="1:8" ht="30.75" customHeight="1" outlineLevel="4">
      <c r="A740" s="8" t="s">
        <v>16</v>
      </c>
      <c r="B740" s="9" t="s">
        <v>544</v>
      </c>
      <c r="C740" s="9" t="s">
        <v>17</v>
      </c>
      <c r="D740" s="18">
        <f>D741</f>
        <v>175000</v>
      </c>
      <c r="E740" s="17">
        <f t="shared" si="53"/>
        <v>-175000</v>
      </c>
      <c r="F740" s="18">
        <f>F741</f>
        <v>175000</v>
      </c>
      <c r="G740" s="18">
        <f>G741</f>
        <v>0</v>
      </c>
      <c r="H740" s="2"/>
    </row>
    <row r="741" spans="1:8" ht="30" outlineLevel="5">
      <c r="A741" s="8" t="s">
        <v>18</v>
      </c>
      <c r="B741" s="9" t="s">
        <v>544</v>
      </c>
      <c r="C741" s="9" t="s">
        <v>19</v>
      </c>
      <c r="D741" s="18">
        <v>175000</v>
      </c>
      <c r="E741" s="17">
        <f t="shared" si="53"/>
        <v>-175000</v>
      </c>
      <c r="F741" s="18">
        <v>175000</v>
      </c>
      <c r="G741" s="18">
        <v>0</v>
      </c>
      <c r="H741" s="2"/>
    </row>
    <row r="742" spans="1:8" ht="46.5" customHeight="1" outlineLevel="3">
      <c r="A742" s="8" t="s">
        <v>545</v>
      </c>
      <c r="B742" s="9" t="s">
        <v>546</v>
      </c>
      <c r="C742" s="9"/>
      <c r="D742" s="18">
        <f>D743+D745</f>
        <v>24959137</v>
      </c>
      <c r="E742" s="17">
        <f t="shared" si="53"/>
        <v>0</v>
      </c>
      <c r="F742" s="18">
        <f>F743+F745</f>
        <v>24959137</v>
      </c>
      <c r="G742" s="18">
        <f>G743+G745</f>
        <v>24959137</v>
      </c>
      <c r="H742" s="2"/>
    </row>
    <row r="743" spans="1:8" outlineLevel="4">
      <c r="A743" s="8" t="s">
        <v>73</v>
      </c>
      <c r="B743" s="9" t="s">
        <v>546</v>
      </c>
      <c r="C743" s="9" t="s">
        <v>74</v>
      </c>
      <c r="D743" s="18">
        <f>D744</f>
        <v>22539137</v>
      </c>
      <c r="E743" s="17">
        <f t="shared" si="53"/>
        <v>0</v>
      </c>
      <c r="F743" s="18">
        <f>F744</f>
        <v>22539137</v>
      </c>
      <c r="G743" s="18">
        <f>G744</f>
        <v>22539137</v>
      </c>
      <c r="H743" s="2"/>
    </row>
    <row r="744" spans="1:8" outlineLevel="5">
      <c r="A744" s="8" t="s">
        <v>75</v>
      </c>
      <c r="B744" s="9" t="s">
        <v>546</v>
      </c>
      <c r="C744" s="9" t="s">
        <v>76</v>
      </c>
      <c r="D744" s="18">
        <v>22539137</v>
      </c>
      <c r="E744" s="17">
        <f t="shared" si="53"/>
        <v>0</v>
      </c>
      <c r="F744" s="18">
        <v>22539137</v>
      </c>
      <c r="G744" s="18">
        <v>22539137</v>
      </c>
      <c r="H744" s="2"/>
    </row>
    <row r="745" spans="1:8" outlineLevel="4">
      <c r="A745" s="8" t="s">
        <v>46</v>
      </c>
      <c r="B745" s="9" t="s">
        <v>546</v>
      </c>
      <c r="C745" s="9" t="s">
        <v>47</v>
      </c>
      <c r="D745" s="18">
        <f>D746</f>
        <v>2420000</v>
      </c>
      <c r="E745" s="17">
        <f t="shared" si="53"/>
        <v>0</v>
      </c>
      <c r="F745" s="18">
        <f>F746</f>
        <v>2420000</v>
      </c>
      <c r="G745" s="18">
        <f>G746</f>
        <v>2420000</v>
      </c>
      <c r="H745" s="2"/>
    </row>
    <row r="746" spans="1:8" ht="45.75" customHeight="1" outlineLevel="5">
      <c r="A746" s="8" t="s">
        <v>501</v>
      </c>
      <c r="B746" s="9" t="s">
        <v>546</v>
      </c>
      <c r="C746" s="9" t="s">
        <v>502</v>
      </c>
      <c r="D746" s="18">
        <v>2420000</v>
      </c>
      <c r="E746" s="17">
        <f t="shared" si="53"/>
        <v>0</v>
      </c>
      <c r="F746" s="18">
        <v>2420000</v>
      </c>
      <c r="G746" s="18">
        <v>2420000</v>
      </c>
      <c r="H746" s="2"/>
    </row>
    <row r="747" spans="1:8" ht="45" customHeight="1" outlineLevel="3">
      <c r="A747" s="8" t="s">
        <v>547</v>
      </c>
      <c r="B747" s="9" t="s">
        <v>548</v>
      </c>
      <c r="C747" s="9"/>
      <c r="D747" s="18">
        <f>D748</f>
        <v>650000</v>
      </c>
      <c r="E747" s="17">
        <f t="shared" si="53"/>
        <v>-14000</v>
      </c>
      <c r="F747" s="18">
        <f>F748</f>
        <v>650000</v>
      </c>
      <c r="G747" s="18">
        <f>G748</f>
        <v>636000</v>
      </c>
      <c r="H747" s="2"/>
    </row>
    <row r="748" spans="1:8" ht="30.75" customHeight="1" outlineLevel="4">
      <c r="A748" s="8" t="s">
        <v>16</v>
      </c>
      <c r="B748" s="9" t="s">
        <v>548</v>
      </c>
      <c r="C748" s="9" t="s">
        <v>17</v>
      </c>
      <c r="D748" s="18">
        <f>D749</f>
        <v>650000</v>
      </c>
      <c r="E748" s="17">
        <f t="shared" si="53"/>
        <v>-14000</v>
      </c>
      <c r="F748" s="18">
        <f>F749</f>
        <v>650000</v>
      </c>
      <c r="G748" s="18">
        <f>G749</f>
        <v>636000</v>
      </c>
      <c r="H748" s="2"/>
    </row>
    <row r="749" spans="1:8" ht="30" outlineLevel="5">
      <c r="A749" s="8" t="s">
        <v>18</v>
      </c>
      <c r="B749" s="9" t="s">
        <v>548</v>
      </c>
      <c r="C749" s="9" t="s">
        <v>19</v>
      </c>
      <c r="D749" s="18">
        <v>650000</v>
      </c>
      <c r="E749" s="17">
        <f t="shared" si="53"/>
        <v>-14000</v>
      </c>
      <c r="F749" s="18">
        <v>650000</v>
      </c>
      <c r="G749" s="18">
        <v>636000</v>
      </c>
      <c r="H749" s="2"/>
    </row>
    <row r="750" spans="1:8" ht="45" outlineLevel="5">
      <c r="A750" s="8" t="s">
        <v>837</v>
      </c>
      <c r="B750" s="9" t="s">
        <v>838</v>
      </c>
      <c r="C750" s="9"/>
      <c r="D750" s="18">
        <f>D751</f>
        <v>8002213</v>
      </c>
      <c r="E750" s="17">
        <f t="shared" si="53"/>
        <v>0</v>
      </c>
      <c r="F750" s="18">
        <f>F751</f>
        <v>8002213</v>
      </c>
      <c r="G750" s="18">
        <f>G751</f>
        <v>8002213</v>
      </c>
      <c r="H750" s="2"/>
    </row>
    <row r="751" spans="1:8" outlineLevel="5">
      <c r="A751" s="8" t="s">
        <v>73</v>
      </c>
      <c r="B751" s="9" t="s">
        <v>838</v>
      </c>
      <c r="C751" s="9" t="s">
        <v>74</v>
      </c>
      <c r="D751" s="18">
        <f>D752</f>
        <v>8002213</v>
      </c>
      <c r="E751" s="17">
        <f t="shared" si="53"/>
        <v>0</v>
      </c>
      <c r="F751" s="18">
        <f>F752</f>
        <v>8002213</v>
      </c>
      <c r="G751" s="18">
        <f>G752</f>
        <v>8002213</v>
      </c>
      <c r="H751" s="2"/>
    </row>
    <row r="752" spans="1:8" outlineLevel="5">
      <c r="A752" s="8" t="s">
        <v>75</v>
      </c>
      <c r="B752" s="9" t="s">
        <v>838</v>
      </c>
      <c r="C752" s="9" t="s">
        <v>76</v>
      </c>
      <c r="D752" s="18">
        <v>8002213</v>
      </c>
      <c r="E752" s="17">
        <f t="shared" si="53"/>
        <v>0</v>
      </c>
      <c r="F752" s="18">
        <v>8002213</v>
      </c>
      <c r="G752" s="18">
        <v>8002213</v>
      </c>
      <c r="H752" s="2"/>
    </row>
    <row r="753" spans="1:8" ht="28.5">
      <c r="A753" s="14" t="s">
        <v>549</v>
      </c>
      <c r="B753" s="15" t="s">
        <v>550</v>
      </c>
      <c r="C753" s="15"/>
      <c r="D753" s="16">
        <f>D754+D758+D762+D769+D773+D777+D781+D785</f>
        <v>1463779.6000000003</v>
      </c>
      <c r="E753" s="17">
        <f t="shared" si="53"/>
        <v>-399296.7100000002</v>
      </c>
      <c r="F753" s="16">
        <f>F754+F758+F762+F769+F773+F777+F781+F785</f>
        <v>1463779.6000000003</v>
      </c>
      <c r="G753" s="16">
        <f>G754+G758+G762+G769+G773+G777+G781+G785</f>
        <v>1064482.8900000001</v>
      </c>
      <c r="H753" s="2"/>
    </row>
    <row r="754" spans="1:8" ht="30" outlineLevel="2">
      <c r="A754" s="8" t="s">
        <v>551</v>
      </c>
      <c r="B754" s="9" t="s">
        <v>552</v>
      </c>
      <c r="C754" s="9"/>
      <c r="D754" s="18">
        <f>D755</f>
        <v>76000</v>
      </c>
      <c r="E754" s="17">
        <f t="shared" si="53"/>
        <v>950</v>
      </c>
      <c r="F754" s="18">
        <f t="shared" ref="F754:G756" si="54">F755</f>
        <v>85000</v>
      </c>
      <c r="G754" s="18">
        <f t="shared" si="54"/>
        <v>76950</v>
      </c>
      <c r="H754" s="2"/>
    </row>
    <row r="755" spans="1:8" outlineLevel="3">
      <c r="A755" s="8" t="s">
        <v>553</v>
      </c>
      <c r="B755" s="9" t="s">
        <v>554</v>
      </c>
      <c r="C755" s="9"/>
      <c r="D755" s="18">
        <f>D756</f>
        <v>76000</v>
      </c>
      <c r="E755" s="17">
        <f t="shared" si="53"/>
        <v>950</v>
      </c>
      <c r="F755" s="18">
        <f t="shared" si="54"/>
        <v>85000</v>
      </c>
      <c r="G755" s="18">
        <f t="shared" si="54"/>
        <v>76950</v>
      </c>
      <c r="H755" s="2"/>
    </row>
    <row r="756" spans="1:8" ht="32.25" customHeight="1" outlineLevel="4">
      <c r="A756" s="8" t="s">
        <v>16</v>
      </c>
      <c r="B756" s="9" t="s">
        <v>554</v>
      </c>
      <c r="C756" s="9" t="s">
        <v>17</v>
      </c>
      <c r="D756" s="18">
        <f>D757</f>
        <v>76000</v>
      </c>
      <c r="E756" s="17">
        <f t="shared" si="53"/>
        <v>950</v>
      </c>
      <c r="F756" s="18">
        <f t="shared" si="54"/>
        <v>85000</v>
      </c>
      <c r="G756" s="18">
        <f t="shared" si="54"/>
        <v>76950</v>
      </c>
      <c r="H756" s="2"/>
    </row>
    <row r="757" spans="1:8" ht="30" outlineLevel="5">
      <c r="A757" s="8" t="s">
        <v>18</v>
      </c>
      <c r="B757" s="9" t="s">
        <v>554</v>
      </c>
      <c r="C757" s="9" t="s">
        <v>19</v>
      </c>
      <c r="D757" s="18">
        <v>76000</v>
      </c>
      <c r="E757" s="17">
        <f t="shared" si="53"/>
        <v>950</v>
      </c>
      <c r="F757" s="18">
        <v>85000</v>
      </c>
      <c r="G757" s="18">
        <v>76950</v>
      </c>
      <c r="H757" s="2"/>
    </row>
    <row r="758" spans="1:8" ht="48" customHeight="1" outlineLevel="2">
      <c r="A758" s="8" t="s">
        <v>555</v>
      </c>
      <c r="B758" s="9" t="s">
        <v>556</v>
      </c>
      <c r="C758" s="9"/>
      <c r="D758" s="18">
        <f>D759</f>
        <v>81000</v>
      </c>
      <c r="E758" s="17">
        <f t="shared" si="53"/>
        <v>-81000</v>
      </c>
      <c r="F758" s="18">
        <f t="shared" ref="F758:G760" si="55">F759</f>
        <v>81000</v>
      </c>
      <c r="G758" s="18">
        <f t="shared" si="55"/>
        <v>0</v>
      </c>
      <c r="H758" s="2"/>
    </row>
    <row r="759" spans="1:8" ht="45" outlineLevel="3">
      <c r="A759" s="8" t="s">
        <v>557</v>
      </c>
      <c r="B759" s="9" t="s">
        <v>558</v>
      </c>
      <c r="C759" s="9"/>
      <c r="D759" s="18">
        <f>D760</f>
        <v>81000</v>
      </c>
      <c r="E759" s="17">
        <f t="shared" si="53"/>
        <v>-81000</v>
      </c>
      <c r="F759" s="18">
        <f t="shared" si="55"/>
        <v>81000</v>
      </c>
      <c r="G759" s="18">
        <f t="shared" si="55"/>
        <v>0</v>
      </c>
      <c r="H759" s="2"/>
    </row>
    <row r="760" spans="1:8" ht="30.75" customHeight="1" outlineLevel="4">
      <c r="A760" s="8" t="s">
        <v>16</v>
      </c>
      <c r="B760" s="9" t="s">
        <v>558</v>
      </c>
      <c r="C760" s="9" t="s">
        <v>17</v>
      </c>
      <c r="D760" s="18">
        <f>D761</f>
        <v>81000</v>
      </c>
      <c r="E760" s="17">
        <f t="shared" si="53"/>
        <v>-81000</v>
      </c>
      <c r="F760" s="18">
        <f t="shared" si="55"/>
        <v>81000</v>
      </c>
      <c r="G760" s="18">
        <f t="shared" si="55"/>
        <v>0</v>
      </c>
      <c r="H760" s="2"/>
    </row>
    <row r="761" spans="1:8" ht="30" outlineLevel="5">
      <c r="A761" s="8" t="s">
        <v>18</v>
      </c>
      <c r="B761" s="9" t="s">
        <v>558</v>
      </c>
      <c r="C761" s="9" t="s">
        <v>19</v>
      </c>
      <c r="D761" s="18">
        <v>81000</v>
      </c>
      <c r="E761" s="17">
        <f t="shared" si="53"/>
        <v>-81000</v>
      </c>
      <c r="F761" s="18">
        <v>81000</v>
      </c>
      <c r="G761" s="18">
        <v>0</v>
      </c>
      <c r="H761" s="2"/>
    </row>
    <row r="762" spans="1:8" ht="30" outlineLevel="2">
      <c r="A762" s="8" t="s">
        <v>559</v>
      </c>
      <c r="B762" s="9" t="s">
        <v>560</v>
      </c>
      <c r="C762" s="9"/>
      <c r="D762" s="18">
        <f>D763+D766</f>
        <v>947532.93</v>
      </c>
      <c r="E762" s="17">
        <f t="shared" si="53"/>
        <v>-4.0000000037252903E-2</v>
      </c>
      <c r="F762" s="18">
        <f>F763+F766</f>
        <v>947532.89</v>
      </c>
      <c r="G762" s="18">
        <f>G763+G766</f>
        <v>947532.89</v>
      </c>
      <c r="H762" s="2"/>
    </row>
    <row r="763" spans="1:8" outlineLevel="3">
      <c r="A763" s="8" t="s">
        <v>561</v>
      </c>
      <c r="B763" s="9" t="s">
        <v>562</v>
      </c>
      <c r="C763" s="9"/>
      <c r="D763" s="18">
        <f>D764</f>
        <v>947532.93</v>
      </c>
      <c r="E763" s="17">
        <f t="shared" si="53"/>
        <v>-4.0000000037252903E-2</v>
      </c>
      <c r="F763" s="18">
        <f>F764</f>
        <v>947532.89</v>
      </c>
      <c r="G763" s="18">
        <f>G764</f>
        <v>947532.89</v>
      </c>
      <c r="H763" s="2"/>
    </row>
    <row r="764" spans="1:8" ht="27.75" customHeight="1" outlineLevel="4">
      <c r="A764" s="8" t="s">
        <v>16</v>
      </c>
      <c r="B764" s="9" t="s">
        <v>562</v>
      </c>
      <c r="C764" s="9" t="s">
        <v>17</v>
      </c>
      <c r="D764" s="18">
        <f>D765</f>
        <v>947532.93</v>
      </c>
      <c r="E764" s="17">
        <f t="shared" si="53"/>
        <v>-4.0000000037252903E-2</v>
      </c>
      <c r="F764" s="18">
        <f>F765</f>
        <v>947532.89</v>
      </c>
      <c r="G764" s="18">
        <f>G765</f>
        <v>947532.89</v>
      </c>
      <c r="H764" s="2"/>
    </row>
    <row r="765" spans="1:8" ht="30" outlineLevel="5">
      <c r="A765" s="8" t="s">
        <v>18</v>
      </c>
      <c r="B765" s="9" t="s">
        <v>562</v>
      </c>
      <c r="C765" s="9" t="s">
        <v>19</v>
      </c>
      <c r="D765" s="18">
        <v>947532.93</v>
      </c>
      <c r="E765" s="17">
        <f t="shared" si="53"/>
        <v>-4.0000000037252903E-2</v>
      </c>
      <c r="F765" s="18">
        <v>947532.89</v>
      </c>
      <c r="G765" s="18">
        <v>947532.89</v>
      </c>
      <c r="H765" s="2"/>
    </row>
    <row r="766" spans="1:8" hidden="1" outlineLevel="3">
      <c r="A766" s="8" t="s">
        <v>563</v>
      </c>
      <c r="B766" s="9" t="s">
        <v>564</v>
      </c>
      <c r="C766" s="9"/>
      <c r="D766" s="18">
        <f>D767</f>
        <v>0</v>
      </c>
      <c r="E766" s="17">
        <f t="shared" si="53"/>
        <v>0</v>
      </c>
      <c r="F766" s="18">
        <f>F767</f>
        <v>0</v>
      </c>
      <c r="G766" s="18">
        <f>G767</f>
        <v>0</v>
      </c>
      <c r="H766" s="2"/>
    </row>
    <row r="767" spans="1:8" ht="30" hidden="1" outlineLevel="4">
      <c r="A767" s="8" t="s">
        <v>16</v>
      </c>
      <c r="B767" s="9" t="s">
        <v>564</v>
      </c>
      <c r="C767" s="9" t="s">
        <v>17</v>
      </c>
      <c r="D767" s="18">
        <f>D768</f>
        <v>0</v>
      </c>
      <c r="E767" s="17">
        <f t="shared" si="53"/>
        <v>0</v>
      </c>
      <c r="F767" s="18">
        <f>F768</f>
        <v>0</v>
      </c>
      <c r="G767" s="18">
        <f>G768</f>
        <v>0</v>
      </c>
      <c r="H767" s="2"/>
    </row>
    <row r="768" spans="1:8" ht="30" hidden="1" outlineLevel="5">
      <c r="A768" s="8" t="s">
        <v>18</v>
      </c>
      <c r="B768" s="9" t="s">
        <v>564</v>
      </c>
      <c r="C768" s="9" t="s">
        <v>19</v>
      </c>
      <c r="D768" s="18">
        <v>0</v>
      </c>
      <c r="E768" s="17">
        <f t="shared" si="53"/>
        <v>0</v>
      </c>
      <c r="F768" s="18">
        <v>0</v>
      </c>
      <c r="G768" s="18">
        <v>0</v>
      </c>
      <c r="H768" s="2"/>
    </row>
    <row r="769" spans="1:8" ht="45" outlineLevel="2" collapsed="1">
      <c r="A769" s="8" t="s">
        <v>565</v>
      </c>
      <c r="B769" s="9" t="s">
        <v>566</v>
      </c>
      <c r="C769" s="9"/>
      <c r="D769" s="18">
        <f>D770</f>
        <v>230520.31</v>
      </c>
      <c r="E769" s="17">
        <f t="shared" si="53"/>
        <v>-230520.31</v>
      </c>
      <c r="F769" s="18">
        <f t="shared" ref="F769:G771" si="56">F770</f>
        <v>230520.35</v>
      </c>
      <c r="G769" s="18">
        <f t="shared" si="56"/>
        <v>0</v>
      </c>
      <c r="H769" s="2"/>
    </row>
    <row r="770" spans="1:8" ht="45" outlineLevel="3">
      <c r="A770" s="8" t="s">
        <v>567</v>
      </c>
      <c r="B770" s="9" t="s">
        <v>568</v>
      </c>
      <c r="C770" s="9"/>
      <c r="D770" s="18">
        <f>D771</f>
        <v>230520.31</v>
      </c>
      <c r="E770" s="17">
        <f t="shared" si="53"/>
        <v>-230520.31</v>
      </c>
      <c r="F770" s="18">
        <f t="shared" si="56"/>
        <v>230520.35</v>
      </c>
      <c r="G770" s="18">
        <f t="shared" si="56"/>
        <v>0</v>
      </c>
      <c r="H770" s="2"/>
    </row>
    <row r="771" spans="1:8" ht="31.5" customHeight="1" outlineLevel="4">
      <c r="A771" s="8" t="s">
        <v>16</v>
      </c>
      <c r="B771" s="9" t="s">
        <v>568</v>
      </c>
      <c r="C771" s="9" t="s">
        <v>17</v>
      </c>
      <c r="D771" s="18">
        <f>D772</f>
        <v>230520.31</v>
      </c>
      <c r="E771" s="17">
        <f t="shared" si="53"/>
        <v>-230520.31</v>
      </c>
      <c r="F771" s="18">
        <f t="shared" si="56"/>
        <v>230520.35</v>
      </c>
      <c r="G771" s="18">
        <f t="shared" si="56"/>
        <v>0</v>
      </c>
      <c r="H771" s="2"/>
    </row>
    <row r="772" spans="1:8" ht="30" outlineLevel="5">
      <c r="A772" s="8" t="s">
        <v>18</v>
      </c>
      <c r="B772" s="9" t="s">
        <v>568</v>
      </c>
      <c r="C772" s="9" t="s">
        <v>19</v>
      </c>
      <c r="D772" s="18">
        <v>230520.31</v>
      </c>
      <c r="E772" s="17">
        <f t="shared" si="53"/>
        <v>-230520.31</v>
      </c>
      <c r="F772" s="18">
        <v>230520.35</v>
      </c>
      <c r="G772" s="18">
        <v>0</v>
      </c>
      <c r="H772" s="2"/>
    </row>
    <row r="773" spans="1:8" ht="45" outlineLevel="2">
      <c r="A773" s="8" t="s">
        <v>806</v>
      </c>
      <c r="B773" s="9" t="s">
        <v>808</v>
      </c>
      <c r="C773" s="9"/>
      <c r="D773" s="18">
        <f>D774</f>
        <v>19726.36</v>
      </c>
      <c r="E773" s="17">
        <f t="shared" si="53"/>
        <v>-19726.36</v>
      </c>
      <c r="F773" s="18">
        <f t="shared" ref="F773:G775" si="57">F774</f>
        <v>19726.36</v>
      </c>
      <c r="G773" s="18">
        <f t="shared" si="57"/>
        <v>0</v>
      </c>
      <c r="H773" s="2"/>
    </row>
    <row r="774" spans="1:8" ht="44.25" customHeight="1" outlineLevel="3">
      <c r="A774" s="8" t="s">
        <v>807</v>
      </c>
      <c r="B774" s="9" t="s">
        <v>809</v>
      </c>
      <c r="C774" s="9"/>
      <c r="D774" s="18">
        <f>D775</f>
        <v>19726.36</v>
      </c>
      <c r="E774" s="17">
        <f t="shared" si="53"/>
        <v>-19726.36</v>
      </c>
      <c r="F774" s="18">
        <f t="shared" si="57"/>
        <v>19726.36</v>
      </c>
      <c r="G774" s="18">
        <f t="shared" si="57"/>
        <v>0</v>
      </c>
      <c r="H774" s="2"/>
    </row>
    <row r="775" spans="1:8" ht="30.75" customHeight="1" outlineLevel="4">
      <c r="A775" s="8" t="s">
        <v>16</v>
      </c>
      <c r="B775" s="9" t="s">
        <v>809</v>
      </c>
      <c r="C775" s="9" t="s">
        <v>17</v>
      </c>
      <c r="D775" s="18">
        <f>D776</f>
        <v>19726.36</v>
      </c>
      <c r="E775" s="17">
        <f t="shared" si="53"/>
        <v>-19726.36</v>
      </c>
      <c r="F775" s="18">
        <f t="shared" si="57"/>
        <v>19726.36</v>
      </c>
      <c r="G775" s="18">
        <f t="shared" si="57"/>
        <v>0</v>
      </c>
      <c r="H775" s="2"/>
    </row>
    <row r="776" spans="1:8" ht="30" outlineLevel="5">
      <c r="A776" s="8" t="s">
        <v>18</v>
      </c>
      <c r="B776" s="9" t="s">
        <v>809</v>
      </c>
      <c r="C776" s="9" t="s">
        <v>19</v>
      </c>
      <c r="D776" s="18">
        <v>19726.36</v>
      </c>
      <c r="E776" s="17">
        <f t="shared" si="53"/>
        <v>-19726.36</v>
      </c>
      <c r="F776" s="18">
        <v>19726.36</v>
      </c>
      <c r="G776" s="18">
        <v>0</v>
      </c>
      <c r="H776" s="2"/>
    </row>
    <row r="777" spans="1:8" ht="30" outlineLevel="2">
      <c r="A777" s="8" t="s">
        <v>569</v>
      </c>
      <c r="B777" s="9" t="s">
        <v>570</v>
      </c>
      <c r="C777" s="9"/>
      <c r="D777" s="18">
        <f>D778</f>
        <v>50000</v>
      </c>
      <c r="E777" s="17">
        <f t="shared" si="53"/>
        <v>-50000</v>
      </c>
      <c r="F777" s="18">
        <f t="shared" ref="F777:G779" si="58">F778</f>
        <v>50000</v>
      </c>
      <c r="G777" s="18">
        <f t="shared" si="58"/>
        <v>0</v>
      </c>
      <c r="H777" s="2"/>
    </row>
    <row r="778" spans="1:8" ht="30" outlineLevel="3">
      <c r="A778" s="8" t="s">
        <v>571</v>
      </c>
      <c r="B778" s="9" t="s">
        <v>572</v>
      </c>
      <c r="C778" s="9"/>
      <c r="D778" s="18">
        <f>D779</f>
        <v>50000</v>
      </c>
      <c r="E778" s="17">
        <f t="shared" si="53"/>
        <v>-50000</v>
      </c>
      <c r="F778" s="18">
        <f t="shared" si="58"/>
        <v>50000</v>
      </c>
      <c r="G778" s="18">
        <f t="shared" si="58"/>
        <v>0</v>
      </c>
      <c r="H778" s="2"/>
    </row>
    <row r="779" spans="1:8" ht="28.5" customHeight="1" outlineLevel="4">
      <c r="A779" s="8" t="s">
        <v>16</v>
      </c>
      <c r="B779" s="9" t="s">
        <v>572</v>
      </c>
      <c r="C779" s="9" t="s">
        <v>17</v>
      </c>
      <c r="D779" s="18">
        <f>D780</f>
        <v>50000</v>
      </c>
      <c r="E779" s="17">
        <f t="shared" si="53"/>
        <v>-50000</v>
      </c>
      <c r="F779" s="18">
        <f t="shared" si="58"/>
        <v>50000</v>
      </c>
      <c r="G779" s="18">
        <f t="shared" si="58"/>
        <v>0</v>
      </c>
      <c r="H779" s="2"/>
    </row>
    <row r="780" spans="1:8" ht="30" outlineLevel="5">
      <c r="A780" s="8" t="s">
        <v>18</v>
      </c>
      <c r="B780" s="9" t="s">
        <v>572</v>
      </c>
      <c r="C780" s="9" t="s">
        <v>19</v>
      </c>
      <c r="D780" s="18">
        <v>50000</v>
      </c>
      <c r="E780" s="17">
        <f t="shared" si="53"/>
        <v>-50000</v>
      </c>
      <c r="F780" s="18">
        <v>50000</v>
      </c>
      <c r="G780" s="18">
        <v>0</v>
      </c>
      <c r="H780" s="2"/>
    </row>
    <row r="781" spans="1:8" ht="30" outlineLevel="2">
      <c r="A781" s="8" t="s">
        <v>573</v>
      </c>
      <c r="B781" s="9" t="s">
        <v>574</v>
      </c>
      <c r="C781" s="9"/>
      <c r="D781" s="18">
        <f>D782</f>
        <v>40000</v>
      </c>
      <c r="E781" s="17">
        <f t="shared" si="53"/>
        <v>0</v>
      </c>
      <c r="F781" s="18">
        <f t="shared" ref="F781:G783" si="59">F782</f>
        <v>40000</v>
      </c>
      <c r="G781" s="18">
        <f t="shared" si="59"/>
        <v>40000</v>
      </c>
      <c r="H781" s="2"/>
    </row>
    <row r="782" spans="1:8" ht="30" outlineLevel="3">
      <c r="A782" s="8" t="s">
        <v>575</v>
      </c>
      <c r="B782" s="9" t="s">
        <v>576</v>
      </c>
      <c r="C782" s="9"/>
      <c r="D782" s="18">
        <f>D783</f>
        <v>40000</v>
      </c>
      <c r="E782" s="17">
        <f t="shared" si="53"/>
        <v>0</v>
      </c>
      <c r="F782" s="18">
        <f t="shared" si="59"/>
        <v>40000</v>
      </c>
      <c r="G782" s="18">
        <f t="shared" si="59"/>
        <v>40000</v>
      </c>
      <c r="H782" s="2"/>
    </row>
    <row r="783" spans="1:8" ht="28.5" customHeight="1" outlineLevel="4">
      <c r="A783" s="8" t="s">
        <v>16</v>
      </c>
      <c r="B783" s="9" t="s">
        <v>576</v>
      </c>
      <c r="C783" s="9" t="s">
        <v>17</v>
      </c>
      <c r="D783" s="18">
        <f>D784</f>
        <v>40000</v>
      </c>
      <c r="E783" s="17">
        <f t="shared" si="53"/>
        <v>0</v>
      </c>
      <c r="F783" s="18">
        <f t="shared" si="59"/>
        <v>40000</v>
      </c>
      <c r="G783" s="18">
        <f t="shared" si="59"/>
        <v>40000</v>
      </c>
      <c r="H783" s="2"/>
    </row>
    <row r="784" spans="1:8" ht="30" outlineLevel="5">
      <c r="A784" s="8" t="s">
        <v>18</v>
      </c>
      <c r="B784" s="9" t="s">
        <v>576</v>
      </c>
      <c r="C784" s="9" t="s">
        <v>19</v>
      </c>
      <c r="D784" s="18">
        <v>40000</v>
      </c>
      <c r="E784" s="17">
        <f t="shared" si="53"/>
        <v>0</v>
      </c>
      <c r="F784" s="18">
        <v>40000</v>
      </c>
      <c r="G784" s="18">
        <v>40000</v>
      </c>
      <c r="H784" s="2"/>
    </row>
    <row r="785" spans="1:8" ht="58.5" customHeight="1" outlineLevel="2">
      <c r="A785" s="8" t="s">
        <v>577</v>
      </c>
      <c r="B785" s="9" t="s">
        <v>578</v>
      </c>
      <c r="C785" s="9"/>
      <c r="D785" s="18">
        <f>D786+D789</f>
        <v>19000</v>
      </c>
      <c r="E785" s="17">
        <f t="shared" si="53"/>
        <v>-19000</v>
      </c>
      <c r="F785" s="18">
        <f>F786+F789</f>
        <v>10000</v>
      </c>
      <c r="G785" s="18">
        <f>G786+G789</f>
        <v>0</v>
      </c>
      <c r="H785" s="2"/>
    </row>
    <row r="786" spans="1:8" ht="45" outlineLevel="3">
      <c r="A786" s="8" t="s">
        <v>579</v>
      </c>
      <c r="B786" s="9" t="s">
        <v>580</v>
      </c>
      <c r="C786" s="9"/>
      <c r="D786" s="18">
        <f>D787</f>
        <v>19000</v>
      </c>
      <c r="E786" s="17">
        <f t="shared" si="53"/>
        <v>-19000</v>
      </c>
      <c r="F786" s="18">
        <f>F787</f>
        <v>10000</v>
      </c>
      <c r="G786" s="18">
        <f>G787</f>
        <v>0</v>
      </c>
      <c r="H786" s="2"/>
    </row>
    <row r="787" spans="1:8" ht="27.75" customHeight="1" outlineLevel="4">
      <c r="A787" s="8" t="s">
        <v>16</v>
      </c>
      <c r="B787" s="9" t="s">
        <v>580</v>
      </c>
      <c r="C787" s="9" t="s">
        <v>17</v>
      </c>
      <c r="D787" s="18">
        <f>D788</f>
        <v>19000</v>
      </c>
      <c r="E787" s="17">
        <f t="shared" si="53"/>
        <v>-19000</v>
      </c>
      <c r="F787" s="18">
        <f>F788</f>
        <v>10000</v>
      </c>
      <c r="G787" s="18">
        <f>G788</f>
        <v>0</v>
      </c>
      <c r="H787" s="2"/>
    </row>
    <row r="788" spans="1:8" ht="30" outlineLevel="5">
      <c r="A788" s="8" t="s">
        <v>18</v>
      </c>
      <c r="B788" s="9" t="s">
        <v>580</v>
      </c>
      <c r="C788" s="9" t="s">
        <v>19</v>
      </c>
      <c r="D788" s="18">
        <v>19000</v>
      </c>
      <c r="E788" s="17">
        <f t="shared" si="53"/>
        <v>-19000</v>
      </c>
      <c r="F788" s="18">
        <v>10000</v>
      </c>
      <c r="G788" s="18">
        <v>0</v>
      </c>
      <c r="H788" s="2"/>
    </row>
    <row r="789" spans="1:8" ht="30" hidden="1" outlineLevel="3">
      <c r="A789" s="8" t="s">
        <v>581</v>
      </c>
      <c r="B789" s="9" t="s">
        <v>582</v>
      </c>
      <c r="C789" s="9"/>
      <c r="D789" s="18">
        <f>D790</f>
        <v>0</v>
      </c>
      <c r="E789" s="17">
        <f t="shared" si="53"/>
        <v>0</v>
      </c>
      <c r="F789" s="18">
        <f>F790</f>
        <v>0</v>
      </c>
      <c r="G789" s="18">
        <f>G790</f>
        <v>0</v>
      </c>
      <c r="H789" s="2"/>
    </row>
    <row r="790" spans="1:8" ht="30" hidden="1" outlineLevel="4">
      <c r="A790" s="8" t="s">
        <v>16</v>
      </c>
      <c r="B790" s="9" t="s">
        <v>582</v>
      </c>
      <c r="C790" s="9" t="s">
        <v>17</v>
      </c>
      <c r="D790" s="18">
        <f>D791</f>
        <v>0</v>
      </c>
      <c r="E790" s="17">
        <f t="shared" si="53"/>
        <v>0</v>
      </c>
      <c r="F790" s="18">
        <f>F791</f>
        <v>0</v>
      </c>
      <c r="G790" s="18">
        <f>G791</f>
        <v>0</v>
      </c>
      <c r="H790" s="2"/>
    </row>
    <row r="791" spans="1:8" ht="30" hidden="1" outlineLevel="5">
      <c r="A791" s="8" t="s">
        <v>18</v>
      </c>
      <c r="B791" s="9" t="s">
        <v>582</v>
      </c>
      <c r="C791" s="9" t="s">
        <v>19</v>
      </c>
      <c r="D791" s="18">
        <v>0</v>
      </c>
      <c r="E791" s="17">
        <f t="shared" si="53"/>
        <v>0</v>
      </c>
      <c r="F791" s="18">
        <v>0</v>
      </c>
      <c r="G791" s="18">
        <v>0</v>
      </c>
      <c r="H791" s="2"/>
    </row>
    <row r="792" spans="1:8" collapsed="1">
      <c r="A792" s="14" t="s">
        <v>583</v>
      </c>
      <c r="B792" s="15" t="s">
        <v>584</v>
      </c>
      <c r="C792" s="15"/>
      <c r="D792" s="16">
        <f>D793+D797+D801</f>
        <v>450000</v>
      </c>
      <c r="E792" s="17">
        <f t="shared" si="53"/>
        <v>-66076.200000000012</v>
      </c>
      <c r="F792" s="16">
        <f>F793+F797+F801</f>
        <v>450000</v>
      </c>
      <c r="G792" s="16">
        <f>G793+G797+G801</f>
        <v>383923.8</v>
      </c>
      <c r="H792" s="2"/>
    </row>
    <row r="793" spans="1:8" ht="77.25" customHeight="1" outlineLevel="2">
      <c r="A793" s="19" t="s">
        <v>585</v>
      </c>
      <c r="B793" s="9" t="s">
        <v>586</v>
      </c>
      <c r="C793" s="9"/>
      <c r="D793" s="18">
        <f>D794</f>
        <v>330000</v>
      </c>
      <c r="E793" s="17">
        <f t="shared" si="53"/>
        <v>-35676.200000000012</v>
      </c>
      <c r="F793" s="18">
        <f t="shared" ref="F793:G795" si="60">F794</f>
        <v>330000</v>
      </c>
      <c r="G793" s="18">
        <f t="shared" si="60"/>
        <v>294323.8</v>
      </c>
      <c r="H793" s="2"/>
    </row>
    <row r="794" spans="1:8" ht="60" outlineLevel="3">
      <c r="A794" s="19" t="s">
        <v>587</v>
      </c>
      <c r="B794" s="9" t="s">
        <v>588</v>
      </c>
      <c r="C794" s="9"/>
      <c r="D794" s="18">
        <f>D795</f>
        <v>330000</v>
      </c>
      <c r="E794" s="17">
        <f t="shared" si="53"/>
        <v>-35676.200000000012</v>
      </c>
      <c r="F794" s="18">
        <f t="shared" si="60"/>
        <v>330000</v>
      </c>
      <c r="G794" s="18">
        <f t="shared" si="60"/>
        <v>294323.8</v>
      </c>
      <c r="H794" s="2"/>
    </row>
    <row r="795" spans="1:8" ht="27.75" customHeight="1" outlineLevel="4">
      <c r="A795" s="8" t="s">
        <v>16</v>
      </c>
      <c r="B795" s="9" t="s">
        <v>588</v>
      </c>
      <c r="C795" s="9" t="s">
        <v>17</v>
      </c>
      <c r="D795" s="18">
        <f>D796</f>
        <v>330000</v>
      </c>
      <c r="E795" s="17">
        <f t="shared" ref="E795:E870" si="61">G795-D795</f>
        <v>-35676.200000000012</v>
      </c>
      <c r="F795" s="18">
        <f t="shared" si="60"/>
        <v>330000</v>
      </c>
      <c r="G795" s="18">
        <f t="shared" si="60"/>
        <v>294323.8</v>
      </c>
      <c r="H795" s="2"/>
    </row>
    <row r="796" spans="1:8" ht="30" outlineLevel="5">
      <c r="A796" s="8" t="s">
        <v>18</v>
      </c>
      <c r="B796" s="9" t="s">
        <v>588</v>
      </c>
      <c r="C796" s="9" t="s">
        <v>19</v>
      </c>
      <c r="D796" s="18">
        <v>330000</v>
      </c>
      <c r="E796" s="17">
        <f t="shared" si="61"/>
        <v>-35676.200000000012</v>
      </c>
      <c r="F796" s="18">
        <v>330000</v>
      </c>
      <c r="G796" s="18">
        <v>294323.8</v>
      </c>
      <c r="H796" s="2"/>
    </row>
    <row r="797" spans="1:8" ht="47.25" customHeight="1" outlineLevel="2">
      <c r="A797" s="8" t="s">
        <v>589</v>
      </c>
      <c r="B797" s="9" t="s">
        <v>590</v>
      </c>
      <c r="C797" s="9"/>
      <c r="D797" s="18">
        <f>D798</f>
        <v>20000</v>
      </c>
      <c r="E797" s="17">
        <f t="shared" si="61"/>
        <v>-20000</v>
      </c>
      <c r="F797" s="18">
        <f t="shared" ref="F797:G799" si="62">F798</f>
        <v>20000</v>
      </c>
      <c r="G797" s="18">
        <f t="shared" si="62"/>
        <v>0</v>
      </c>
      <c r="H797" s="2"/>
    </row>
    <row r="798" spans="1:8" ht="30" outlineLevel="3">
      <c r="A798" s="8" t="s">
        <v>591</v>
      </c>
      <c r="B798" s="9" t="s">
        <v>592</v>
      </c>
      <c r="C798" s="9"/>
      <c r="D798" s="18">
        <f>D799</f>
        <v>20000</v>
      </c>
      <c r="E798" s="17">
        <f t="shared" si="61"/>
        <v>-20000</v>
      </c>
      <c r="F798" s="18">
        <f t="shared" si="62"/>
        <v>20000</v>
      </c>
      <c r="G798" s="18">
        <f t="shared" si="62"/>
        <v>0</v>
      </c>
      <c r="H798" s="2"/>
    </row>
    <row r="799" spans="1:8" ht="30" customHeight="1" outlineLevel="4">
      <c r="A799" s="8" t="s">
        <v>16</v>
      </c>
      <c r="B799" s="9" t="s">
        <v>592</v>
      </c>
      <c r="C799" s="9" t="s">
        <v>17</v>
      </c>
      <c r="D799" s="18">
        <f>D800</f>
        <v>20000</v>
      </c>
      <c r="E799" s="17">
        <f t="shared" si="61"/>
        <v>-20000</v>
      </c>
      <c r="F799" s="18">
        <f t="shared" si="62"/>
        <v>20000</v>
      </c>
      <c r="G799" s="18">
        <f t="shared" si="62"/>
        <v>0</v>
      </c>
      <c r="H799" s="2"/>
    </row>
    <row r="800" spans="1:8" ht="30" outlineLevel="5">
      <c r="A800" s="8" t="s">
        <v>18</v>
      </c>
      <c r="B800" s="9" t="s">
        <v>592</v>
      </c>
      <c r="C800" s="9" t="s">
        <v>19</v>
      </c>
      <c r="D800" s="18">
        <v>20000</v>
      </c>
      <c r="E800" s="17">
        <f t="shared" si="61"/>
        <v>-20000</v>
      </c>
      <c r="F800" s="18">
        <v>20000</v>
      </c>
      <c r="G800" s="18">
        <v>0</v>
      </c>
      <c r="H800" s="2"/>
    </row>
    <row r="801" spans="1:8" ht="60" outlineLevel="5">
      <c r="A801" s="8" t="s">
        <v>839</v>
      </c>
      <c r="B801" s="9" t="s">
        <v>841</v>
      </c>
      <c r="C801" s="9"/>
      <c r="D801" s="18">
        <f>D802</f>
        <v>100000</v>
      </c>
      <c r="E801" s="17">
        <f t="shared" si="61"/>
        <v>-10400</v>
      </c>
      <c r="F801" s="18">
        <f t="shared" ref="F801:G803" si="63">F802</f>
        <v>100000</v>
      </c>
      <c r="G801" s="18">
        <f t="shared" si="63"/>
        <v>89600</v>
      </c>
      <c r="H801" s="2"/>
    </row>
    <row r="802" spans="1:8" ht="57.75" customHeight="1" outlineLevel="5">
      <c r="A802" s="8" t="s">
        <v>840</v>
      </c>
      <c r="B802" s="9" t="s">
        <v>842</v>
      </c>
      <c r="C802" s="9"/>
      <c r="D802" s="18">
        <f>D803</f>
        <v>100000</v>
      </c>
      <c r="E802" s="17">
        <f t="shared" si="61"/>
        <v>-10400</v>
      </c>
      <c r="F802" s="18">
        <f t="shared" si="63"/>
        <v>100000</v>
      </c>
      <c r="G802" s="18">
        <f t="shared" si="63"/>
        <v>89600</v>
      </c>
      <c r="H802" s="2"/>
    </row>
    <row r="803" spans="1:8" ht="29.25" customHeight="1" outlineLevel="5">
      <c r="A803" s="8" t="s">
        <v>16</v>
      </c>
      <c r="B803" s="9" t="s">
        <v>842</v>
      </c>
      <c r="C803" s="9" t="s">
        <v>17</v>
      </c>
      <c r="D803" s="18">
        <f>D804</f>
        <v>100000</v>
      </c>
      <c r="E803" s="17">
        <f t="shared" si="61"/>
        <v>-10400</v>
      </c>
      <c r="F803" s="18">
        <f t="shared" si="63"/>
        <v>100000</v>
      </c>
      <c r="G803" s="18">
        <f t="shared" si="63"/>
        <v>89600</v>
      </c>
      <c r="H803" s="2"/>
    </row>
    <row r="804" spans="1:8" ht="30" outlineLevel="5">
      <c r="A804" s="8" t="s">
        <v>18</v>
      </c>
      <c r="B804" s="9" t="s">
        <v>842</v>
      </c>
      <c r="C804" s="9" t="s">
        <v>19</v>
      </c>
      <c r="D804" s="18">
        <v>100000</v>
      </c>
      <c r="E804" s="17">
        <f t="shared" si="61"/>
        <v>-10400</v>
      </c>
      <c r="F804" s="18">
        <v>100000</v>
      </c>
      <c r="G804" s="18">
        <v>89600</v>
      </c>
      <c r="H804" s="2"/>
    </row>
    <row r="805" spans="1:8" ht="42.75" customHeight="1">
      <c r="A805" s="14" t="s">
        <v>593</v>
      </c>
      <c r="B805" s="15" t="s">
        <v>594</v>
      </c>
      <c r="C805" s="15"/>
      <c r="D805" s="16">
        <f>D806+D810</f>
        <v>1597677.61</v>
      </c>
      <c r="E805" s="17">
        <f t="shared" si="61"/>
        <v>0</v>
      </c>
      <c r="F805" s="16">
        <f>F806+F810</f>
        <v>1597677.61</v>
      </c>
      <c r="G805" s="16">
        <f>G806+G810</f>
        <v>1597677.61</v>
      </c>
      <c r="H805" s="2"/>
    </row>
    <row r="806" spans="1:8" ht="30" outlineLevel="2">
      <c r="A806" s="8" t="s">
        <v>595</v>
      </c>
      <c r="B806" s="9" t="s">
        <v>596</v>
      </c>
      <c r="C806" s="9"/>
      <c r="D806" s="18">
        <f>D807</f>
        <v>1465677.61</v>
      </c>
      <c r="E806" s="17">
        <f t="shared" si="61"/>
        <v>0</v>
      </c>
      <c r="F806" s="18">
        <f t="shared" ref="F806:G808" si="64">F807</f>
        <v>1465677.61</v>
      </c>
      <c r="G806" s="18">
        <f t="shared" si="64"/>
        <v>1465677.61</v>
      </c>
      <c r="H806" s="2"/>
    </row>
    <row r="807" spans="1:8" ht="30" outlineLevel="3">
      <c r="A807" s="8" t="s">
        <v>805</v>
      </c>
      <c r="B807" s="9" t="s">
        <v>597</v>
      </c>
      <c r="C807" s="9"/>
      <c r="D807" s="18">
        <f>D808</f>
        <v>1465677.61</v>
      </c>
      <c r="E807" s="17">
        <f t="shared" si="61"/>
        <v>0</v>
      </c>
      <c r="F807" s="18">
        <f t="shared" si="64"/>
        <v>1465677.61</v>
      </c>
      <c r="G807" s="18">
        <f t="shared" si="64"/>
        <v>1465677.61</v>
      </c>
      <c r="H807" s="2"/>
    </row>
    <row r="808" spans="1:8" outlineLevel="4">
      <c r="A808" s="8" t="s">
        <v>46</v>
      </c>
      <c r="B808" s="9" t="s">
        <v>597</v>
      </c>
      <c r="C808" s="9" t="s">
        <v>47</v>
      </c>
      <c r="D808" s="18">
        <f>D809</f>
        <v>1465677.61</v>
      </c>
      <c r="E808" s="17">
        <f t="shared" si="61"/>
        <v>0</v>
      </c>
      <c r="F808" s="18">
        <f t="shared" si="64"/>
        <v>1465677.61</v>
      </c>
      <c r="G808" s="18">
        <f t="shared" si="64"/>
        <v>1465677.61</v>
      </c>
      <c r="H808" s="2"/>
    </row>
    <row r="809" spans="1:8" ht="46.5" customHeight="1" outlineLevel="5">
      <c r="A809" s="8" t="s">
        <v>501</v>
      </c>
      <c r="B809" s="9" t="s">
        <v>597</v>
      </c>
      <c r="C809" s="9" t="s">
        <v>502</v>
      </c>
      <c r="D809" s="18">
        <v>1465677.61</v>
      </c>
      <c r="E809" s="17">
        <f t="shared" si="61"/>
        <v>0</v>
      </c>
      <c r="F809" s="18">
        <v>1465677.61</v>
      </c>
      <c r="G809" s="18">
        <v>1465677.61</v>
      </c>
      <c r="H809" s="2"/>
    </row>
    <row r="810" spans="1:8" ht="33" customHeight="1" outlineLevel="2">
      <c r="A810" s="8" t="s">
        <v>598</v>
      </c>
      <c r="B810" s="9" t="s">
        <v>599</v>
      </c>
      <c r="C810" s="9"/>
      <c r="D810" s="18">
        <f>D811</f>
        <v>132000</v>
      </c>
      <c r="E810" s="17">
        <f t="shared" si="61"/>
        <v>0</v>
      </c>
      <c r="F810" s="18">
        <f>F811</f>
        <v>132000</v>
      </c>
      <c r="G810" s="18">
        <f>G811</f>
        <v>132000</v>
      </c>
      <c r="H810" s="2"/>
    </row>
    <row r="811" spans="1:8" ht="30" outlineLevel="3">
      <c r="A811" s="8" t="s">
        <v>600</v>
      </c>
      <c r="B811" s="9" t="s">
        <v>601</v>
      </c>
      <c r="C811" s="9"/>
      <c r="D811" s="18">
        <f>D812+D814</f>
        <v>132000</v>
      </c>
      <c r="E811" s="17">
        <f t="shared" si="61"/>
        <v>0</v>
      </c>
      <c r="F811" s="18">
        <f>F812+F814</f>
        <v>132000</v>
      </c>
      <c r="G811" s="18">
        <f>G812+G814</f>
        <v>132000</v>
      </c>
      <c r="H811" s="2"/>
    </row>
    <row r="812" spans="1:8" ht="33" hidden="1" customHeight="1" outlineLevel="4">
      <c r="A812" s="8" t="s">
        <v>16</v>
      </c>
      <c r="B812" s="9" t="s">
        <v>601</v>
      </c>
      <c r="C812" s="9" t="s">
        <v>17</v>
      </c>
      <c r="D812" s="18">
        <f>D813</f>
        <v>76000</v>
      </c>
      <c r="E812" s="17">
        <f t="shared" si="61"/>
        <v>-76000</v>
      </c>
      <c r="F812" s="18">
        <f>F813</f>
        <v>0</v>
      </c>
      <c r="G812" s="18">
        <f>G813</f>
        <v>0</v>
      </c>
      <c r="H812" s="2"/>
    </row>
    <row r="813" spans="1:8" ht="30" hidden="1" outlineLevel="5">
      <c r="A813" s="8" t="s">
        <v>18</v>
      </c>
      <c r="B813" s="9" t="s">
        <v>601</v>
      </c>
      <c r="C813" s="9" t="s">
        <v>19</v>
      </c>
      <c r="D813" s="18">
        <v>76000</v>
      </c>
      <c r="E813" s="17">
        <f t="shared" si="61"/>
        <v>-76000</v>
      </c>
      <c r="F813" s="18">
        <v>0</v>
      </c>
      <c r="G813" s="18">
        <v>0</v>
      </c>
      <c r="H813" s="2"/>
    </row>
    <row r="814" spans="1:8" outlineLevel="5">
      <c r="A814" s="8" t="s">
        <v>8</v>
      </c>
      <c r="B814" s="9" t="s">
        <v>601</v>
      </c>
      <c r="C814" s="9" t="s">
        <v>9</v>
      </c>
      <c r="D814" s="18">
        <f>D815</f>
        <v>56000</v>
      </c>
      <c r="E814" s="17">
        <f t="shared" si="61"/>
        <v>76000</v>
      </c>
      <c r="F814" s="18">
        <f>F815</f>
        <v>132000</v>
      </c>
      <c r="G814" s="18">
        <f>G815</f>
        <v>132000</v>
      </c>
      <c r="H814" s="2"/>
    </row>
    <row r="815" spans="1:8" outlineLevel="5">
      <c r="A815" s="8" t="s">
        <v>830</v>
      </c>
      <c r="B815" s="9" t="s">
        <v>601</v>
      </c>
      <c r="C815" s="9" t="s">
        <v>829</v>
      </c>
      <c r="D815" s="18">
        <v>56000</v>
      </c>
      <c r="E815" s="17">
        <f t="shared" si="61"/>
        <v>76000</v>
      </c>
      <c r="F815" s="18">
        <v>132000</v>
      </c>
      <c r="G815" s="18">
        <v>132000</v>
      </c>
      <c r="H815" s="2"/>
    </row>
    <row r="816" spans="1:8">
      <c r="A816" s="14" t="s">
        <v>602</v>
      </c>
      <c r="B816" s="15" t="s">
        <v>603</v>
      </c>
      <c r="C816" s="15"/>
      <c r="D816" s="16">
        <f>D817+D829+D833+D839+D843</f>
        <v>243091534</v>
      </c>
      <c r="E816" s="17">
        <f t="shared" si="61"/>
        <v>904082.01999998093</v>
      </c>
      <c r="F816" s="16">
        <f>F817+F829+F833+F839+F843</f>
        <v>244112847</v>
      </c>
      <c r="G816" s="16">
        <f>G817+G829+G833+G839+G843</f>
        <v>243995616.01999998</v>
      </c>
      <c r="H816" s="2"/>
    </row>
    <row r="817" spans="1:8" ht="30" outlineLevel="2">
      <c r="A817" s="8" t="s">
        <v>604</v>
      </c>
      <c r="B817" s="9" t="s">
        <v>605</v>
      </c>
      <c r="C817" s="9"/>
      <c r="D817" s="18">
        <f>D818+D823</f>
        <v>122617003</v>
      </c>
      <c r="E817" s="17">
        <f t="shared" si="61"/>
        <v>1977495</v>
      </c>
      <c r="F817" s="18">
        <f>F818+F823+F826</f>
        <v>124617003</v>
      </c>
      <c r="G817" s="18">
        <f>G818+G823+G826</f>
        <v>124594498</v>
      </c>
      <c r="H817" s="2"/>
    </row>
    <row r="818" spans="1:8" ht="17.25" customHeight="1" outlineLevel="3">
      <c r="A818" s="8" t="s">
        <v>606</v>
      </c>
      <c r="B818" s="9" t="s">
        <v>607</v>
      </c>
      <c r="C818" s="9"/>
      <c r="D818" s="18">
        <f>D819+D821</f>
        <v>14799505</v>
      </c>
      <c r="E818" s="17">
        <f t="shared" si="61"/>
        <v>-822505</v>
      </c>
      <c r="F818" s="18">
        <f>F819+F821</f>
        <v>13999505</v>
      </c>
      <c r="G818" s="18">
        <f>G819+G821</f>
        <v>13977000</v>
      </c>
      <c r="H818" s="2"/>
    </row>
    <row r="819" spans="1:8" ht="31.5" customHeight="1" outlineLevel="4">
      <c r="A819" s="8" t="s">
        <v>16</v>
      </c>
      <c r="B819" s="9" t="s">
        <v>607</v>
      </c>
      <c r="C819" s="9" t="s">
        <v>17</v>
      </c>
      <c r="D819" s="18">
        <f>D820</f>
        <v>1700000</v>
      </c>
      <c r="E819" s="17">
        <f t="shared" si="61"/>
        <v>-108030.12999999989</v>
      </c>
      <c r="F819" s="18">
        <f>F820</f>
        <v>1591969.87</v>
      </c>
      <c r="G819" s="18">
        <f>G820</f>
        <v>1591969.87</v>
      </c>
      <c r="H819" s="2"/>
    </row>
    <row r="820" spans="1:8" ht="30" outlineLevel="5">
      <c r="A820" s="8" t="s">
        <v>18</v>
      </c>
      <c r="B820" s="9" t="s">
        <v>607</v>
      </c>
      <c r="C820" s="9" t="s">
        <v>19</v>
      </c>
      <c r="D820" s="18">
        <v>1700000</v>
      </c>
      <c r="E820" s="17">
        <f t="shared" si="61"/>
        <v>-108030.12999999989</v>
      </c>
      <c r="F820" s="18">
        <v>1591969.87</v>
      </c>
      <c r="G820" s="18">
        <v>1591969.87</v>
      </c>
      <c r="H820" s="2"/>
    </row>
    <row r="821" spans="1:8" outlineLevel="4">
      <c r="A821" s="8" t="s">
        <v>8</v>
      </c>
      <c r="B821" s="9" t="s">
        <v>607</v>
      </c>
      <c r="C821" s="9" t="s">
        <v>9</v>
      </c>
      <c r="D821" s="18">
        <f>D822</f>
        <v>13099505</v>
      </c>
      <c r="E821" s="17">
        <f t="shared" si="61"/>
        <v>-714474.86999999918</v>
      </c>
      <c r="F821" s="18">
        <f>F822</f>
        <v>12407535.130000001</v>
      </c>
      <c r="G821" s="18">
        <f>G822</f>
        <v>12385030.130000001</v>
      </c>
      <c r="H821" s="2"/>
    </row>
    <row r="822" spans="1:8" outlineLevel="5">
      <c r="A822" s="8" t="s">
        <v>10</v>
      </c>
      <c r="B822" s="9" t="s">
        <v>607</v>
      </c>
      <c r="C822" s="9" t="s">
        <v>11</v>
      </c>
      <c r="D822" s="18">
        <v>13099505</v>
      </c>
      <c r="E822" s="17">
        <f t="shared" si="61"/>
        <v>-714474.86999999918</v>
      </c>
      <c r="F822" s="18">
        <v>12407535.130000001</v>
      </c>
      <c r="G822" s="18">
        <v>12385030.130000001</v>
      </c>
      <c r="H822" s="2"/>
    </row>
    <row r="823" spans="1:8" ht="30" outlineLevel="3">
      <c r="A823" s="8" t="s">
        <v>608</v>
      </c>
      <c r="B823" s="9" t="s">
        <v>609</v>
      </c>
      <c r="C823" s="9"/>
      <c r="D823" s="18">
        <f>D824</f>
        <v>107817498</v>
      </c>
      <c r="E823" s="17">
        <f t="shared" si="61"/>
        <v>0</v>
      </c>
      <c r="F823" s="18">
        <f>F824</f>
        <v>107817498</v>
      </c>
      <c r="G823" s="18">
        <f>G824</f>
        <v>107817498</v>
      </c>
      <c r="H823" s="2"/>
    </row>
    <row r="824" spans="1:8" outlineLevel="4">
      <c r="A824" s="8" t="s">
        <v>8</v>
      </c>
      <c r="B824" s="9" t="s">
        <v>609</v>
      </c>
      <c r="C824" s="9" t="s">
        <v>9</v>
      </c>
      <c r="D824" s="18">
        <f>D825</f>
        <v>107817498</v>
      </c>
      <c r="E824" s="17">
        <f t="shared" si="61"/>
        <v>0</v>
      </c>
      <c r="F824" s="18">
        <f>F825</f>
        <v>107817498</v>
      </c>
      <c r="G824" s="18">
        <f>G825</f>
        <v>107817498</v>
      </c>
      <c r="H824" s="2"/>
    </row>
    <row r="825" spans="1:8" outlineLevel="5">
      <c r="A825" s="8" t="s">
        <v>10</v>
      </c>
      <c r="B825" s="9" t="s">
        <v>609</v>
      </c>
      <c r="C825" s="9" t="s">
        <v>11</v>
      </c>
      <c r="D825" s="18">
        <v>107817498</v>
      </c>
      <c r="E825" s="17">
        <f t="shared" si="61"/>
        <v>0</v>
      </c>
      <c r="F825" s="18">
        <v>107817498</v>
      </c>
      <c r="G825" s="18">
        <v>107817498</v>
      </c>
      <c r="H825" s="2"/>
    </row>
    <row r="826" spans="1:8" ht="18.75" customHeight="1" outlineLevel="5">
      <c r="A826" s="8" t="s">
        <v>608</v>
      </c>
      <c r="B826" s="9" t="s">
        <v>871</v>
      </c>
      <c r="C826" s="9"/>
      <c r="D826" s="18">
        <v>0</v>
      </c>
      <c r="E826" s="17">
        <f t="shared" si="61"/>
        <v>2800000</v>
      </c>
      <c r="F826" s="18">
        <f>F827</f>
        <v>2800000</v>
      </c>
      <c r="G826" s="18">
        <f>G827</f>
        <v>2800000</v>
      </c>
      <c r="H826" s="2"/>
    </row>
    <row r="827" spans="1:8" outlineLevel="5">
      <c r="A827" s="8" t="s">
        <v>8</v>
      </c>
      <c r="B827" s="9" t="s">
        <v>871</v>
      </c>
      <c r="C827" s="9" t="s">
        <v>9</v>
      </c>
      <c r="D827" s="18">
        <v>0</v>
      </c>
      <c r="E827" s="17">
        <f t="shared" si="61"/>
        <v>2800000</v>
      </c>
      <c r="F827" s="18">
        <f>F828</f>
        <v>2800000</v>
      </c>
      <c r="G827" s="18">
        <f>G828</f>
        <v>2800000</v>
      </c>
      <c r="H827" s="2"/>
    </row>
    <row r="828" spans="1:8" outlineLevel="5">
      <c r="A828" s="8" t="s">
        <v>10</v>
      </c>
      <c r="B828" s="9" t="s">
        <v>871</v>
      </c>
      <c r="C828" s="9" t="s">
        <v>11</v>
      </c>
      <c r="D828" s="18">
        <v>0</v>
      </c>
      <c r="E828" s="17">
        <f t="shared" si="61"/>
        <v>2800000</v>
      </c>
      <c r="F828" s="18">
        <v>2800000</v>
      </c>
      <c r="G828" s="18">
        <v>2800000</v>
      </c>
      <c r="H828" s="2"/>
    </row>
    <row r="829" spans="1:8" ht="30" outlineLevel="2">
      <c r="A829" s="8" t="s">
        <v>610</v>
      </c>
      <c r="B829" s="9" t="s">
        <v>611</v>
      </c>
      <c r="C829" s="9"/>
      <c r="D829" s="18">
        <f>D830</f>
        <v>50000</v>
      </c>
      <c r="E829" s="17">
        <f t="shared" si="61"/>
        <v>-17600</v>
      </c>
      <c r="F829" s="18">
        <f t="shared" ref="F829:G831" si="65">F830</f>
        <v>50000</v>
      </c>
      <c r="G829" s="18">
        <f t="shared" si="65"/>
        <v>32400</v>
      </c>
      <c r="H829" s="2"/>
    </row>
    <row r="830" spans="1:8" outlineLevel="3">
      <c r="A830" s="8" t="s">
        <v>612</v>
      </c>
      <c r="B830" s="9" t="s">
        <v>613</v>
      </c>
      <c r="C830" s="9"/>
      <c r="D830" s="18">
        <f>D831</f>
        <v>50000</v>
      </c>
      <c r="E830" s="17">
        <f t="shared" si="61"/>
        <v>-17600</v>
      </c>
      <c r="F830" s="18">
        <f t="shared" si="65"/>
        <v>50000</v>
      </c>
      <c r="G830" s="18">
        <f t="shared" si="65"/>
        <v>32400</v>
      </c>
      <c r="H830" s="2"/>
    </row>
    <row r="831" spans="1:8" ht="26.25" customHeight="1" outlineLevel="4">
      <c r="A831" s="8" t="s">
        <v>16</v>
      </c>
      <c r="B831" s="9" t="s">
        <v>613</v>
      </c>
      <c r="C831" s="9" t="s">
        <v>17</v>
      </c>
      <c r="D831" s="18">
        <f>D832</f>
        <v>50000</v>
      </c>
      <c r="E831" s="17">
        <f t="shared" si="61"/>
        <v>-17600</v>
      </c>
      <c r="F831" s="18">
        <f t="shared" si="65"/>
        <v>50000</v>
      </c>
      <c r="G831" s="18">
        <f t="shared" si="65"/>
        <v>32400</v>
      </c>
      <c r="H831" s="2"/>
    </row>
    <row r="832" spans="1:8" ht="30" outlineLevel="5">
      <c r="A832" s="8" t="s">
        <v>18</v>
      </c>
      <c r="B832" s="9" t="s">
        <v>613</v>
      </c>
      <c r="C832" s="9" t="s">
        <v>19</v>
      </c>
      <c r="D832" s="18">
        <v>50000</v>
      </c>
      <c r="E832" s="17">
        <f t="shared" si="61"/>
        <v>-17600</v>
      </c>
      <c r="F832" s="18">
        <v>50000</v>
      </c>
      <c r="G832" s="18">
        <v>32400</v>
      </c>
      <c r="H832" s="2"/>
    </row>
    <row r="833" spans="1:8" outlineLevel="2">
      <c r="A833" s="8" t="s">
        <v>614</v>
      </c>
      <c r="B833" s="9" t="s">
        <v>615</v>
      </c>
      <c r="C833" s="9"/>
      <c r="D833" s="18">
        <f>D834</f>
        <v>1600000</v>
      </c>
      <c r="E833" s="17">
        <f t="shared" si="61"/>
        <v>-52488.800000000047</v>
      </c>
      <c r="F833" s="18">
        <f>F834</f>
        <v>1600000</v>
      </c>
      <c r="G833" s="18">
        <f>G834</f>
        <v>1547511.2</v>
      </c>
      <c r="H833" s="2"/>
    </row>
    <row r="834" spans="1:8" outlineLevel="3">
      <c r="A834" s="8" t="s">
        <v>616</v>
      </c>
      <c r="B834" s="9" t="s">
        <v>617</v>
      </c>
      <c r="C834" s="9"/>
      <c r="D834" s="18">
        <f>D835+D837</f>
        <v>1600000</v>
      </c>
      <c r="E834" s="17">
        <f t="shared" si="61"/>
        <v>-52488.800000000047</v>
      </c>
      <c r="F834" s="18">
        <f>F835+F837</f>
        <v>1600000</v>
      </c>
      <c r="G834" s="18">
        <f>G835+G837</f>
        <v>1547511.2</v>
      </c>
      <c r="H834" s="2"/>
    </row>
    <row r="835" spans="1:8" ht="30" customHeight="1" outlineLevel="4">
      <c r="A835" s="8" t="s">
        <v>16</v>
      </c>
      <c r="B835" s="9" t="s">
        <v>617</v>
      </c>
      <c r="C835" s="9" t="s">
        <v>17</v>
      </c>
      <c r="D835" s="18">
        <f>D836</f>
        <v>20000</v>
      </c>
      <c r="E835" s="17">
        <f t="shared" si="61"/>
        <v>-6448.7999999999993</v>
      </c>
      <c r="F835" s="18">
        <f>F836</f>
        <v>20000</v>
      </c>
      <c r="G835" s="18">
        <f>G836</f>
        <v>13551.2</v>
      </c>
      <c r="H835" s="2"/>
    </row>
    <row r="836" spans="1:8" ht="30" outlineLevel="5">
      <c r="A836" s="8" t="s">
        <v>18</v>
      </c>
      <c r="B836" s="9" t="s">
        <v>617</v>
      </c>
      <c r="C836" s="9" t="s">
        <v>19</v>
      </c>
      <c r="D836" s="18">
        <v>20000</v>
      </c>
      <c r="E836" s="17">
        <f t="shared" si="61"/>
        <v>-6448.7999999999993</v>
      </c>
      <c r="F836" s="18">
        <v>20000</v>
      </c>
      <c r="G836" s="18">
        <v>13551.2</v>
      </c>
      <c r="H836" s="2"/>
    </row>
    <row r="837" spans="1:8" outlineLevel="4">
      <c r="A837" s="8" t="s">
        <v>8</v>
      </c>
      <c r="B837" s="9" t="s">
        <v>617</v>
      </c>
      <c r="C837" s="9" t="s">
        <v>9</v>
      </c>
      <c r="D837" s="18">
        <f>D838</f>
        <v>1580000</v>
      </c>
      <c r="E837" s="17">
        <f t="shared" si="61"/>
        <v>-46040</v>
      </c>
      <c r="F837" s="18">
        <f>F838</f>
        <v>1580000</v>
      </c>
      <c r="G837" s="18">
        <f>G838</f>
        <v>1533960</v>
      </c>
      <c r="H837" s="2"/>
    </row>
    <row r="838" spans="1:8" outlineLevel="5">
      <c r="A838" s="8" t="s">
        <v>10</v>
      </c>
      <c r="B838" s="9" t="s">
        <v>617</v>
      </c>
      <c r="C838" s="9" t="s">
        <v>11</v>
      </c>
      <c r="D838" s="18">
        <v>1580000</v>
      </c>
      <c r="E838" s="17">
        <f t="shared" si="61"/>
        <v>-46040</v>
      </c>
      <c r="F838" s="18">
        <v>1580000</v>
      </c>
      <c r="G838" s="18">
        <v>1533960</v>
      </c>
      <c r="H838" s="2"/>
    </row>
    <row r="839" spans="1:8" outlineLevel="2">
      <c r="A839" s="8" t="s">
        <v>618</v>
      </c>
      <c r="B839" s="9" t="s">
        <v>619</v>
      </c>
      <c r="C839" s="9"/>
      <c r="D839" s="18">
        <f>D840</f>
        <v>22988418</v>
      </c>
      <c r="E839" s="17">
        <f t="shared" si="61"/>
        <v>0</v>
      </c>
      <c r="F839" s="18">
        <f t="shared" ref="F839:G841" si="66">F840</f>
        <v>22988418</v>
      </c>
      <c r="G839" s="18">
        <f t="shared" si="66"/>
        <v>22988418</v>
      </c>
      <c r="H839" s="2"/>
    </row>
    <row r="840" spans="1:8" ht="225" customHeight="1" outlineLevel="3">
      <c r="A840" s="19" t="s">
        <v>620</v>
      </c>
      <c r="B840" s="9" t="s">
        <v>621</v>
      </c>
      <c r="C840" s="9"/>
      <c r="D840" s="18">
        <f>D841</f>
        <v>22988418</v>
      </c>
      <c r="E840" s="17">
        <f t="shared" si="61"/>
        <v>0</v>
      </c>
      <c r="F840" s="18">
        <f t="shared" si="66"/>
        <v>22988418</v>
      </c>
      <c r="G840" s="18">
        <f t="shared" si="66"/>
        <v>22988418</v>
      </c>
      <c r="H840" s="2"/>
    </row>
    <row r="841" spans="1:8" ht="30" outlineLevel="4">
      <c r="A841" s="8" t="s">
        <v>473</v>
      </c>
      <c r="B841" s="9" t="s">
        <v>621</v>
      </c>
      <c r="C841" s="9" t="s">
        <v>474</v>
      </c>
      <c r="D841" s="18">
        <f>D842</f>
        <v>22988418</v>
      </c>
      <c r="E841" s="17">
        <f t="shared" si="61"/>
        <v>0</v>
      </c>
      <c r="F841" s="18">
        <f t="shared" si="66"/>
        <v>22988418</v>
      </c>
      <c r="G841" s="18">
        <f t="shared" si="66"/>
        <v>22988418</v>
      </c>
      <c r="H841" s="2"/>
    </row>
    <row r="842" spans="1:8" outlineLevel="5">
      <c r="A842" s="8" t="s">
        <v>622</v>
      </c>
      <c r="B842" s="9" t="s">
        <v>621</v>
      </c>
      <c r="C842" s="9" t="s">
        <v>623</v>
      </c>
      <c r="D842" s="18">
        <v>22988418</v>
      </c>
      <c r="E842" s="17">
        <f t="shared" si="61"/>
        <v>0</v>
      </c>
      <c r="F842" s="18">
        <v>22988418</v>
      </c>
      <c r="G842" s="18">
        <v>22988418</v>
      </c>
      <c r="H842" s="2"/>
    </row>
    <row r="843" spans="1:8" outlineLevel="2">
      <c r="A843" s="8" t="s">
        <v>624</v>
      </c>
      <c r="B843" s="9" t="s">
        <v>625</v>
      </c>
      <c r="C843" s="9"/>
      <c r="D843" s="18">
        <f>D844+D849+D855+D858+D852</f>
        <v>95836113</v>
      </c>
      <c r="E843" s="17">
        <f t="shared" si="61"/>
        <v>-1003324.1800000072</v>
      </c>
      <c r="F843" s="18">
        <f>F844+F849+F855+F858+F852</f>
        <v>94857426</v>
      </c>
      <c r="G843" s="18">
        <f>G844+G849+G855+G858+G852</f>
        <v>94832788.819999993</v>
      </c>
      <c r="H843" s="2"/>
    </row>
    <row r="844" spans="1:8" ht="30" outlineLevel="3">
      <c r="A844" s="8" t="s">
        <v>606</v>
      </c>
      <c r="B844" s="9" t="s">
        <v>626</v>
      </c>
      <c r="C844" s="9"/>
      <c r="D844" s="18">
        <f>D845+D847</f>
        <v>16585239</v>
      </c>
      <c r="E844" s="17">
        <f t="shared" si="61"/>
        <v>-1300000</v>
      </c>
      <c r="F844" s="18">
        <f>F845+F847</f>
        <v>15285239</v>
      </c>
      <c r="G844" s="18">
        <f>G845+G847</f>
        <v>15285239</v>
      </c>
      <c r="H844" s="2"/>
    </row>
    <row r="845" spans="1:8" ht="29.25" customHeight="1" outlineLevel="4">
      <c r="A845" s="8" t="s">
        <v>16</v>
      </c>
      <c r="B845" s="9" t="s">
        <v>626</v>
      </c>
      <c r="C845" s="9" t="s">
        <v>17</v>
      </c>
      <c r="D845" s="18">
        <f>D846</f>
        <v>250000</v>
      </c>
      <c r="E845" s="17">
        <f t="shared" si="61"/>
        <v>-141500</v>
      </c>
      <c r="F845" s="18">
        <f>F846</f>
        <v>108500</v>
      </c>
      <c r="G845" s="18">
        <f>G846</f>
        <v>108500</v>
      </c>
      <c r="H845" s="2"/>
    </row>
    <row r="846" spans="1:8" ht="30" outlineLevel="5">
      <c r="A846" s="8" t="s">
        <v>18</v>
      </c>
      <c r="B846" s="9" t="s">
        <v>626</v>
      </c>
      <c r="C846" s="9" t="s">
        <v>19</v>
      </c>
      <c r="D846" s="18">
        <v>250000</v>
      </c>
      <c r="E846" s="17">
        <f t="shared" si="61"/>
        <v>-141500</v>
      </c>
      <c r="F846" s="18">
        <v>108500</v>
      </c>
      <c r="G846" s="18">
        <v>108500</v>
      </c>
      <c r="H846" s="2"/>
    </row>
    <row r="847" spans="1:8" outlineLevel="4">
      <c r="A847" s="8" t="s">
        <v>8</v>
      </c>
      <c r="B847" s="9" t="s">
        <v>626</v>
      </c>
      <c r="C847" s="9" t="s">
        <v>9</v>
      </c>
      <c r="D847" s="18">
        <f>D848</f>
        <v>16335239</v>
      </c>
      <c r="E847" s="17">
        <f t="shared" si="61"/>
        <v>-1158500</v>
      </c>
      <c r="F847" s="18">
        <f>F848</f>
        <v>15176739</v>
      </c>
      <c r="G847" s="18">
        <f>G848</f>
        <v>15176739</v>
      </c>
      <c r="H847" s="2"/>
    </row>
    <row r="848" spans="1:8" outlineLevel="5">
      <c r="A848" s="8" t="s">
        <v>10</v>
      </c>
      <c r="B848" s="9" t="s">
        <v>626</v>
      </c>
      <c r="C848" s="9" t="s">
        <v>11</v>
      </c>
      <c r="D848" s="18">
        <v>16335239</v>
      </c>
      <c r="E848" s="17">
        <f t="shared" si="61"/>
        <v>-1158500</v>
      </c>
      <c r="F848" s="18">
        <v>15176739</v>
      </c>
      <c r="G848" s="18">
        <v>15176739</v>
      </c>
      <c r="H848" s="2"/>
    </row>
    <row r="849" spans="1:8" ht="45.75" customHeight="1" outlineLevel="3">
      <c r="A849" s="8" t="s">
        <v>627</v>
      </c>
      <c r="B849" s="9" t="s">
        <v>628</v>
      </c>
      <c r="C849" s="9"/>
      <c r="D849" s="18">
        <f>D850</f>
        <v>38329946</v>
      </c>
      <c r="E849" s="17">
        <f t="shared" si="61"/>
        <v>838226.84000000358</v>
      </c>
      <c r="F849" s="18">
        <f>F850</f>
        <v>39169859</v>
      </c>
      <c r="G849" s="18">
        <f>G850</f>
        <v>39168172.840000004</v>
      </c>
      <c r="H849" s="2"/>
    </row>
    <row r="850" spans="1:8" outlineLevel="4">
      <c r="A850" s="8" t="s">
        <v>8</v>
      </c>
      <c r="B850" s="9" t="s">
        <v>628</v>
      </c>
      <c r="C850" s="9" t="s">
        <v>9</v>
      </c>
      <c r="D850" s="18">
        <f>D851</f>
        <v>38329946</v>
      </c>
      <c r="E850" s="17">
        <f t="shared" si="61"/>
        <v>838226.84000000358</v>
      </c>
      <c r="F850" s="18">
        <f>F851</f>
        <v>39169859</v>
      </c>
      <c r="G850" s="18">
        <f>G851</f>
        <v>39168172.840000004</v>
      </c>
      <c r="H850" s="2"/>
    </row>
    <row r="851" spans="1:8" outlineLevel="5">
      <c r="A851" s="8" t="s">
        <v>10</v>
      </c>
      <c r="B851" s="9" t="s">
        <v>628</v>
      </c>
      <c r="C851" s="9" t="s">
        <v>11</v>
      </c>
      <c r="D851" s="18">
        <v>38329946</v>
      </c>
      <c r="E851" s="17">
        <f t="shared" si="61"/>
        <v>838226.84000000358</v>
      </c>
      <c r="F851" s="18">
        <v>39169859</v>
      </c>
      <c r="G851" s="18">
        <v>39168172.840000004</v>
      </c>
      <c r="H851" s="2"/>
    </row>
    <row r="852" spans="1:8" ht="30" outlineLevel="5">
      <c r="A852" s="8" t="s">
        <v>843</v>
      </c>
      <c r="B852" s="9" t="s">
        <v>844</v>
      </c>
      <c r="C852" s="9"/>
      <c r="D852" s="18">
        <f>D853</f>
        <v>3286077</v>
      </c>
      <c r="E852" s="17">
        <f t="shared" si="61"/>
        <v>0</v>
      </c>
      <c r="F852" s="18">
        <f>F853</f>
        <v>3286077</v>
      </c>
      <c r="G852" s="18">
        <f>G853</f>
        <v>3286077</v>
      </c>
      <c r="H852" s="2"/>
    </row>
    <row r="853" spans="1:8" outlineLevel="5">
      <c r="A853" s="8" t="s">
        <v>8</v>
      </c>
      <c r="B853" s="9" t="s">
        <v>844</v>
      </c>
      <c r="C853" s="9" t="s">
        <v>9</v>
      </c>
      <c r="D853" s="18">
        <f>D854</f>
        <v>3286077</v>
      </c>
      <c r="E853" s="17">
        <f t="shared" si="61"/>
        <v>0</v>
      </c>
      <c r="F853" s="18">
        <f>F854</f>
        <v>3286077</v>
      </c>
      <c r="G853" s="18">
        <f>G854</f>
        <v>3286077</v>
      </c>
      <c r="H853" s="2"/>
    </row>
    <row r="854" spans="1:8" outlineLevel="5">
      <c r="A854" s="8" t="s">
        <v>10</v>
      </c>
      <c r="B854" s="9" t="s">
        <v>844</v>
      </c>
      <c r="C854" s="9" t="s">
        <v>11</v>
      </c>
      <c r="D854" s="18">
        <v>3286077</v>
      </c>
      <c r="E854" s="17">
        <f t="shared" si="61"/>
        <v>0</v>
      </c>
      <c r="F854" s="18">
        <v>3286077</v>
      </c>
      <c r="G854" s="18">
        <v>3286077</v>
      </c>
      <c r="H854" s="2"/>
    </row>
    <row r="855" spans="1:8" ht="30" outlineLevel="3">
      <c r="A855" s="8" t="s">
        <v>629</v>
      </c>
      <c r="B855" s="9" t="s">
        <v>630</v>
      </c>
      <c r="C855" s="9"/>
      <c r="D855" s="18">
        <f>D856</f>
        <v>36948084</v>
      </c>
      <c r="E855" s="17">
        <f t="shared" si="61"/>
        <v>-539366.02000000328</v>
      </c>
      <c r="F855" s="18">
        <f>F856</f>
        <v>36429484</v>
      </c>
      <c r="G855" s="18">
        <f>G856</f>
        <v>36408717.979999997</v>
      </c>
      <c r="H855" s="2"/>
    </row>
    <row r="856" spans="1:8" outlineLevel="4">
      <c r="A856" s="8" t="s">
        <v>8</v>
      </c>
      <c r="B856" s="9" t="s">
        <v>630</v>
      </c>
      <c r="C856" s="9" t="s">
        <v>9</v>
      </c>
      <c r="D856" s="18">
        <f>D857</f>
        <v>36948084</v>
      </c>
      <c r="E856" s="17">
        <f t="shared" si="61"/>
        <v>-539366.02000000328</v>
      </c>
      <c r="F856" s="18">
        <f>F857</f>
        <v>36429484</v>
      </c>
      <c r="G856" s="18">
        <f>G857</f>
        <v>36408717.979999997</v>
      </c>
      <c r="H856" s="2"/>
    </row>
    <row r="857" spans="1:8" outlineLevel="5">
      <c r="A857" s="8" t="s">
        <v>10</v>
      </c>
      <c r="B857" s="9" t="s">
        <v>630</v>
      </c>
      <c r="C857" s="9" t="s">
        <v>11</v>
      </c>
      <c r="D857" s="18">
        <v>36948084</v>
      </c>
      <c r="E857" s="17">
        <f t="shared" si="61"/>
        <v>-539366.02000000328</v>
      </c>
      <c r="F857" s="18">
        <v>36429484</v>
      </c>
      <c r="G857" s="18">
        <v>36408717.979999997</v>
      </c>
      <c r="H857" s="2"/>
    </row>
    <row r="858" spans="1:8" ht="45" outlineLevel="3">
      <c r="A858" s="8" t="s">
        <v>631</v>
      </c>
      <c r="B858" s="9" t="s">
        <v>632</v>
      </c>
      <c r="C858" s="9"/>
      <c r="D858" s="18">
        <f>D859</f>
        <v>686767</v>
      </c>
      <c r="E858" s="17">
        <f t="shared" si="61"/>
        <v>-2185</v>
      </c>
      <c r="F858" s="18">
        <f>F859</f>
        <v>686767</v>
      </c>
      <c r="G858" s="18">
        <f>G859</f>
        <v>684582</v>
      </c>
      <c r="H858" s="2"/>
    </row>
    <row r="859" spans="1:8" outlineLevel="4">
      <c r="A859" s="8" t="s">
        <v>8</v>
      </c>
      <c r="B859" s="9" t="s">
        <v>632</v>
      </c>
      <c r="C859" s="9" t="s">
        <v>9</v>
      </c>
      <c r="D859" s="18">
        <f>D860</f>
        <v>686767</v>
      </c>
      <c r="E859" s="17">
        <f t="shared" si="61"/>
        <v>-2185</v>
      </c>
      <c r="F859" s="18">
        <f>F860</f>
        <v>686767</v>
      </c>
      <c r="G859" s="18">
        <f>G860</f>
        <v>684582</v>
      </c>
      <c r="H859" s="2"/>
    </row>
    <row r="860" spans="1:8" outlineLevel="5">
      <c r="A860" s="8" t="s">
        <v>10</v>
      </c>
      <c r="B860" s="9" t="s">
        <v>632</v>
      </c>
      <c r="C860" s="9" t="s">
        <v>11</v>
      </c>
      <c r="D860" s="18">
        <v>686767</v>
      </c>
      <c r="E860" s="17">
        <f t="shared" si="61"/>
        <v>-2185</v>
      </c>
      <c r="F860" s="18">
        <v>686767</v>
      </c>
      <c r="G860" s="18">
        <v>684582</v>
      </c>
      <c r="H860" s="2"/>
    </row>
    <row r="861" spans="1:8" ht="28.5">
      <c r="A861" s="14" t="s">
        <v>633</v>
      </c>
      <c r="B861" s="15" t="s">
        <v>634</v>
      </c>
      <c r="C861" s="15"/>
      <c r="D861" s="16">
        <f>D862+D870</f>
        <v>921429.39999999991</v>
      </c>
      <c r="E861" s="17">
        <f t="shared" si="61"/>
        <v>-36003.010000000009</v>
      </c>
      <c r="F861" s="16">
        <f>F862+F870</f>
        <v>921429.39999999991</v>
      </c>
      <c r="G861" s="16">
        <f>G862+G870</f>
        <v>885426.3899999999</v>
      </c>
      <c r="H861" s="2"/>
    </row>
    <row r="862" spans="1:8" ht="30" hidden="1" outlineLevel="1">
      <c r="A862" s="8" t="s">
        <v>635</v>
      </c>
      <c r="B862" s="9" t="s">
        <v>636</v>
      </c>
      <c r="C862" s="9"/>
      <c r="D862" s="18">
        <f>D863</f>
        <v>0</v>
      </c>
      <c r="E862" s="17">
        <f t="shared" si="61"/>
        <v>0</v>
      </c>
      <c r="F862" s="18">
        <f>F863</f>
        <v>0</v>
      </c>
      <c r="G862" s="18">
        <f>G863</f>
        <v>0</v>
      </c>
      <c r="H862" s="2"/>
    </row>
    <row r="863" spans="1:8" ht="30" hidden="1" outlineLevel="2">
      <c r="A863" s="8" t="s">
        <v>637</v>
      </c>
      <c r="B863" s="9" t="s">
        <v>638</v>
      </c>
      <c r="C863" s="9"/>
      <c r="D863" s="18">
        <f>D864+D867</f>
        <v>0</v>
      </c>
      <c r="E863" s="17">
        <f t="shared" si="61"/>
        <v>0</v>
      </c>
      <c r="F863" s="18">
        <f>F864+F867</f>
        <v>0</v>
      </c>
      <c r="G863" s="18">
        <f>G864+G867</f>
        <v>0</v>
      </c>
      <c r="H863" s="2"/>
    </row>
    <row r="864" spans="1:8" hidden="1" outlineLevel="3">
      <c r="A864" s="8" t="s">
        <v>639</v>
      </c>
      <c r="B864" s="9" t="s">
        <v>640</v>
      </c>
      <c r="C864" s="9"/>
      <c r="D864" s="18">
        <f>D865</f>
        <v>0</v>
      </c>
      <c r="E864" s="17">
        <f t="shared" si="61"/>
        <v>0</v>
      </c>
      <c r="F864" s="18">
        <f>F865</f>
        <v>0</v>
      </c>
      <c r="G864" s="18">
        <f>G865</f>
        <v>0</v>
      </c>
      <c r="H864" s="2"/>
    </row>
    <row r="865" spans="1:8" hidden="1" outlineLevel="4">
      <c r="A865" s="8" t="s">
        <v>8</v>
      </c>
      <c r="B865" s="9" t="s">
        <v>640</v>
      </c>
      <c r="C865" s="9" t="s">
        <v>9</v>
      </c>
      <c r="D865" s="18">
        <f>D866</f>
        <v>0</v>
      </c>
      <c r="E865" s="17">
        <f t="shared" si="61"/>
        <v>0</v>
      </c>
      <c r="F865" s="18">
        <f>F866</f>
        <v>0</v>
      </c>
      <c r="G865" s="18">
        <f>G866</f>
        <v>0</v>
      </c>
      <c r="H865" s="2"/>
    </row>
    <row r="866" spans="1:8" ht="30" hidden="1" outlineLevel="5">
      <c r="A866" s="8" t="s">
        <v>20</v>
      </c>
      <c r="B866" s="9" t="s">
        <v>640</v>
      </c>
      <c r="C866" s="9" t="s">
        <v>21</v>
      </c>
      <c r="D866" s="18">
        <v>0</v>
      </c>
      <c r="E866" s="17">
        <f t="shared" si="61"/>
        <v>0</v>
      </c>
      <c r="F866" s="18">
        <v>0</v>
      </c>
      <c r="G866" s="18">
        <v>0</v>
      </c>
      <c r="H866" s="2"/>
    </row>
    <row r="867" spans="1:8" ht="42.75" hidden="1" customHeight="1" outlineLevel="3">
      <c r="A867" s="8" t="s">
        <v>641</v>
      </c>
      <c r="B867" s="9" t="s">
        <v>642</v>
      </c>
      <c r="C867" s="9"/>
      <c r="D867" s="18">
        <f>D868</f>
        <v>0</v>
      </c>
      <c r="E867" s="17">
        <f t="shared" si="61"/>
        <v>0</v>
      </c>
      <c r="F867" s="18">
        <f>F868</f>
        <v>0</v>
      </c>
      <c r="G867" s="18">
        <f>G868</f>
        <v>0</v>
      </c>
      <c r="H867" s="2"/>
    </row>
    <row r="868" spans="1:8" hidden="1" outlineLevel="4">
      <c r="A868" s="8" t="s">
        <v>8</v>
      </c>
      <c r="B868" s="9" t="s">
        <v>642</v>
      </c>
      <c r="C868" s="9" t="s">
        <v>9</v>
      </c>
      <c r="D868" s="18">
        <f>D869</f>
        <v>0</v>
      </c>
      <c r="E868" s="17">
        <f t="shared" si="61"/>
        <v>0</v>
      </c>
      <c r="F868" s="18">
        <f>F869</f>
        <v>0</v>
      </c>
      <c r="G868" s="18">
        <f>G869</f>
        <v>0</v>
      </c>
      <c r="H868" s="2"/>
    </row>
    <row r="869" spans="1:8" ht="30" hidden="1" outlineLevel="5">
      <c r="A869" s="8" t="s">
        <v>20</v>
      </c>
      <c r="B869" s="9" t="s">
        <v>642</v>
      </c>
      <c r="C869" s="9" t="s">
        <v>21</v>
      </c>
      <c r="D869" s="18">
        <v>0</v>
      </c>
      <c r="E869" s="17">
        <f t="shared" si="61"/>
        <v>0</v>
      </c>
      <c r="F869" s="18">
        <v>0</v>
      </c>
      <c r="G869" s="18">
        <v>0</v>
      </c>
      <c r="H869" s="2"/>
    </row>
    <row r="870" spans="1:8" outlineLevel="1" collapsed="1">
      <c r="A870" s="8" t="s">
        <v>643</v>
      </c>
      <c r="B870" s="9" t="s">
        <v>644</v>
      </c>
      <c r="C870" s="9"/>
      <c r="D870" s="18">
        <f>D871</f>
        <v>921429.39999999991</v>
      </c>
      <c r="E870" s="17">
        <f t="shared" si="61"/>
        <v>-36003.010000000009</v>
      </c>
      <c r="F870" s="18">
        <f>F871</f>
        <v>921429.39999999991</v>
      </c>
      <c r="G870" s="18">
        <f>G871</f>
        <v>885426.3899999999</v>
      </c>
      <c r="H870" s="2"/>
    </row>
    <row r="871" spans="1:8" outlineLevel="2">
      <c r="A871" s="8" t="s">
        <v>645</v>
      </c>
      <c r="B871" s="9" t="s">
        <v>646</v>
      </c>
      <c r="C871" s="9"/>
      <c r="D871" s="18">
        <f>D872+D877+D880</f>
        <v>921429.39999999991</v>
      </c>
      <c r="E871" s="17">
        <f t="shared" ref="E871:E938" si="67">G871-D871</f>
        <v>-36003.010000000009</v>
      </c>
      <c r="F871" s="18">
        <f>F872+F877+F880</f>
        <v>921429.39999999991</v>
      </c>
      <c r="G871" s="18">
        <f>G872+G877+G880</f>
        <v>885426.3899999999</v>
      </c>
      <c r="H871" s="2"/>
    </row>
    <row r="872" spans="1:8" ht="30" outlineLevel="3">
      <c r="A872" s="8" t="s">
        <v>647</v>
      </c>
      <c r="B872" s="9" t="s">
        <v>648</v>
      </c>
      <c r="C872" s="9"/>
      <c r="D872" s="18">
        <f>D873+D875</f>
        <v>671429.39999999991</v>
      </c>
      <c r="E872" s="17">
        <f t="shared" si="67"/>
        <v>0</v>
      </c>
      <c r="F872" s="18">
        <f>F873+F875</f>
        <v>671429.39999999991</v>
      </c>
      <c r="G872" s="18">
        <f>G873+G875</f>
        <v>671429.39999999991</v>
      </c>
      <c r="H872" s="2"/>
    </row>
    <row r="873" spans="1:8" ht="29.25" customHeight="1" outlineLevel="4">
      <c r="A873" s="8" t="s">
        <v>16</v>
      </c>
      <c r="B873" s="9" t="s">
        <v>648</v>
      </c>
      <c r="C873" s="9" t="s">
        <v>17</v>
      </c>
      <c r="D873" s="18">
        <f>D874</f>
        <v>330196.8</v>
      </c>
      <c r="E873" s="17">
        <f t="shared" si="67"/>
        <v>0</v>
      </c>
      <c r="F873" s="18">
        <f>F874</f>
        <v>330196.8</v>
      </c>
      <c r="G873" s="18">
        <f>G874</f>
        <v>330196.8</v>
      </c>
      <c r="H873" s="2"/>
    </row>
    <row r="874" spans="1:8" ht="30" outlineLevel="5">
      <c r="A874" s="8" t="s">
        <v>18</v>
      </c>
      <c r="B874" s="9" t="s">
        <v>648</v>
      </c>
      <c r="C874" s="9" t="s">
        <v>19</v>
      </c>
      <c r="D874" s="18">
        <v>330196.8</v>
      </c>
      <c r="E874" s="17">
        <f t="shared" si="67"/>
        <v>0</v>
      </c>
      <c r="F874" s="18">
        <v>330196.8</v>
      </c>
      <c r="G874" s="18">
        <v>330196.8</v>
      </c>
      <c r="H874" s="2"/>
    </row>
    <row r="875" spans="1:8" outlineLevel="5">
      <c r="A875" s="8" t="s">
        <v>46</v>
      </c>
      <c r="B875" s="9" t="s">
        <v>648</v>
      </c>
      <c r="C875" s="9" t="s">
        <v>47</v>
      </c>
      <c r="D875" s="18">
        <f>D876</f>
        <v>341232.6</v>
      </c>
      <c r="E875" s="17">
        <f t="shared" si="67"/>
        <v>0</v>
      </c>
      <c r="F875" s="18">
        <f>F876</f>
        <v>341232.6</v>
      </c>
      <c r="G875" s="18">
        <f>G876</f>
        <v>341232.6</v>
      </c>
      <c r="H875" s="2"/>
    </row>
    <row r="876" spans="1:8" outlineLevel="5">
      <c r="A876" s="8" t="s">
        <v>836</v>
      </c>
      <c r="B876" s="9" t="s">
        <v>648</v>
      </c>
      <c r="C876" s="9" t="s">
        <v>835</v>
      </c>
      <c r="D876" s="18">
        <v>341232.6</v>
      </c>
      <c r="E876" s="17">
        <f t="shared" si="67"/>
        <v>0</v>
      </c>
      <c r="F876" s="18">
        <v>341232.6</v>
      </c>
      <c r="G876" s="18">
        <v>341232.6</v>
      </c>
      <c r="H876" s="2"/>
    </row>
    <row r="877" spans="1:8" ht="30.75" customHeight="1" outlineLevel="3">
      <c r="A877" s="8" t="s">
        <v>649</v>
      </c>
      <c r="B877" s="9" t="s">
        <v>650</v>
      </c>
      <c r="C877" s="9"/>
      <c r="D877" s="18">
        <f>D878</f>
        <v>250000</v>
      </c>
      <c r="E877" s="17">
        <f t="shared" si="67"/>
        <v>-36003.010000000009</v>
      </c>
      <c r="F877" s="18">
        <f>F878</f>
        <v>250000</v>
      </c>
      <c r="G877" s="18">
        <f>G878</f>
        <v>213996.99</v>
      </c>
      <c r="H877" s="2"/>
    </row>
    <row r="878" spans="1:8" outlineLevel="4">
      <c r="A878" s="8" t="s">
        <v>73</v>
      </c>
      <c r="B878" s="9" t="s">
        <v>650</v>
      </c>
      <c r="C878" s="9" t="s">
        <v>74</v>
      </c>
      <c r="D878" s="18">
        <f>D879</f>
        <v>250000</v>
      </c>
      <c r="E878" s="17">
        <f t="shared" si="67"/>
        <v>-36003.010000000009</v>
      </c>
      <c r="F878" s="18">
        <f>F879</f>
        <v>250000</v>
      </c>
      <c r="G878" s="18">
        <f>G879</f>
        <v>213996.99</v>
      </c>
      <c r="H878" s="2"/>
    </row>
    <row r="879" spans="1:8" outlineLevel="5">
      <c r="A879" s="8" t="s">
        <v>75</v>
      </c>
      <c r="B879" s="9" t="s">
        <v>650</v>
      </c>
      <c r="C879" s="9" t="s">
        <v>76</v>
      </c>
      <c r="D879" s="18">
        <v>250000</v>
      </c>
      <c r="E879" s="17">
        <f t="shared" si="67"/>
        <v>-36003.010000000009</v>
      </c>
      <c r="F879" s="18">
        <v>250000</v>
      </c>
      <c r="G879" s="18">
        <v>213996.99</v>
      </c>
      <c r="H879" s="2"/>
    </row>
    <row r="880" spans="1:8" ht="30" hidden="1" outlineLevel="3">
      <c r="A880" s="8" t="s">
        <v>651</v>
      </c>
      <c r="B880" s="9" t="s">
        <v>652</v>
      </c>
      <c r="C880" s="9"/>
      <c r="D880" s="18">
        <f>D881</f>
        <v>0</v>
      </c>
      <c r="E880" s="17">
        <f t="shared" si="67"/>
        <v>0</v>
      </c>
      <c r="F880" s="18">
        <f>F881</f>
        <v>0</v>
      </c>
      <c r="G880" s="18">
        <f>G881</f>
        <v>0</v>
      </c>
      <c r="H880" s="2"/>
    </row>
    <row r="881" spans="1:8" ht="30" hidden="1" outlineLevel="4">
      <c r="A881" s="8" t="s">
        <v>16</v>
      </c>
      <c r="B881" s="9" t="s">
        <v>652</v>
      </c>
      <c r="C881" s="9" t="s">
        <v>17</v>
      </c>
      <c r="D881" s="18">
        <f>D882</f>
        <v>0</v>
      </c>
      <c r="E881" s="17">
        <f t="shared" si="67"/>
        <v>0</v>
      </c>
      <c r="F881" s="18">
        <f>F882</f>
        <v>0</v>
      </c>
      <c r="G881" s="18">
        <f>G882</f>
        <v>0</v>
      </c>
      <c r="H881" s="2"/>
    </row>
    <row r="882" spans="1:8" ht="30" hidden="1" outlineLevel="5">
      <c r="A882" s="8" t="s">
        <v>18</v>
      </c>
      <c r="B882" s="9" t="s">
        <v>652</v>
      </c>
      <c r="C882" s="9" t="s">
        <v>19</v>
      </c>
      <c r="D882" s="18">
        <v>0</v>
      </c>
      <c r="E882" s="17">
        <f t="shared" si="67"/>
        <v>0</v>
      </c>
      <c r="F882" s="18">
        <v>0</v>
      </c>
      <c r="G882" s="18">
        <v>0</v>
      </c>
      <c r="H882" s="2"/>
    </row>
    <row r="883" spans="1:8" ht="42.75" collapsed="1">
      <c r="A883" s="14" t="s">
        <v>653</v>
      </c>
      <c r="B883" s="15" t="s">
        <v>654</v>
      </c>
      <c r="C883" s="15"/>
      <c r="D883" s="16">
        <f>D884+D888+D902+D911+D915+D919+D927+D931+D935+D939+D943+D947+D953+D957+D964</f>
        <v>125489226.06</v>
      </c>
      <c r="E883" s="17">
        <f t="shared" si="67"/>
        <v>-3093018.2300000191</v>
      </c>
      <c r="F883" s="16">
        <f>F884+F888+F902+F911+F915+F919+F927+F931+F935+F939+F943+F947+F953+F957+F964</f>
        <v>125395526.06</v>
      </c>
      <c r="G883" s="16">
        <f>G884+G888+G902+G911+G915+G919+G927+G931+G935+G939+G943+G947+G953+G957+G964</f>
        <v>122396207.82999998</v>
      </c>
      <c r="H883" s="2"/>
    </row>
    <row r="884" spans="1:8" ht="47.25" customHeight="1" outlineLevel="2">
      <c r="A884" s="8" t="s">
        <v>655</v>
      </c>
      <c r="B884" s="9" t="s">
        <v>656</v>
      </c>
      <c r="C884" s="9"/>
      <c r="D884" s="18">
        <f>D885</f>
        <v>900000</v>
      </c>
      <c r="E884" s="17">
        <f t="shared" si="67"/>
        <v>0</v>
      </c>
      <c r="F884" s="18">
        <f t="shared" ref="F884:G886" si="68">F885</f>
        <v>900000</v>
      </c>
      <c r="G884" s="18">
        <f t="shared" si="68"/>
        <v>900000</v>
      </c>
      <c r="H884" s="2"/>
    </row>
    <row r="885" spans="1:8" ht="32.25" customHeight="1" outlineLevel="3">
      <c r="A885" s="8" t="s">
        <v>657</v>
      </c>
      <c r="B885" s="9" t="s">
        <v>658</v>
      </c>
      <c r="C885" s="9"/>
      <c r="D885" s="18">
        <f>D886</f>
        <v>900000</v>
      </c>
      <c r="E885" s="17">
        <f t="shared" si="67"/>
        <v>0</v>
      </c>
      <c r="F885" s="18">
        <f t="shared" si="68"/>
        <v>900000</v>
      </c>
      <c r="G885" s="18">
        <f t="shared" si="68"/>
        <v>900000</v>
      </c>
      <c r="H885" s="2"/>
    </row>
    <row r="886" spans="1:8" ht="45" outlineLevel="4">
      <c r="A886" s="8" t="s">
        <v>30</v>
      </c>
      <c r="B886" s="9" t="s">
        <v>658</v>
      </c>
      <c r="C886" s="9" t="s">
        <v>31</v>
      </c>
      <c r="D886" s="18">
        <f>D887</f>
        <v>900000</v>
      </c>
      <c r="E886" s="17">
        <f t="shared" si="67"/>
        <v>0</v>
      </c>
      <c r="F886" s="18">
        <f t="shared" si="68"/>
        <v>900000</v>
      </c>
      <c r="G886" s="18">
        <f t="shared" si="68"/>
        <v>900000</v>
      </c>
      <c r="H886" s="2"/>
    </row>
    <row r="887" spans="1:8" outlineLevel="5">
      <c r="A887" s="8" t="s">
        <v>32</v>
      </c>
      <c r="B887" s="9" t="s">
        <v>658</v>
      </c>
      <c r="C887" s="9" t="s">
        <v>33</v>
      </c>
      <c r="D887" s="18">
        <v>900000</v>
      </c>
      <c r="E887" s="17">
        <f t="shared" si="67"/>
        <v>0</v>
      </c>
      <c r="F887" s="18">
        <v>900000</v>
      </c>
      <c r="G887" s="18">
        <v>900000</v>
      </c>
      <c r="H887" s="2"/>
    </row>
    <row r="888" spans="1:8" ht="30" outlineLevel="2">
      <c r="A888" s="8" t="s">
        <v>659</v>
      </c>
      <c r="B888" s="9" t="s">
        <v>660</v>
      </c>
      <c r="C888" s="9"/>
      <c r="D888" s="18">
        <f>D889+D896+D899</f>
        <v>59697186</v>
      </c>
      <c r="E888" s="17">
        <f t="shared" si="67"/>
        <v>-960700.83999999613</v>
      </c>
      <c r="F888" s="18">
        <f>F889+F896+F899</f>
        <v>59408161.970000006</v>
      </c>
      <c r="G888" s="18">
        <f>G889+G896+G899</f>
        <v>58736485.160000004</v>
      </c>
      <c r="H888" s="2"/>
    </row>
    <row r="889" spans="1:8" outlineLevel="3">
      <c r="A889" s="8" t="s">
        <v>661</v>
      </c>
      <c r="B889" s="9" t="s">
        <v>662</v>
      </c>
      <c r="C889" s="9"/>
      <c r="D889" s="18">
        <f>D892+D894+D890</f>
        <v>11619974</v>
      </c>
      <c r="E889" s="17">
        <f t="shared" si="67"/>
        <v>-1522924.4499999993</v>
      </c>
      <c r="F889" s="18">
        <f>F892+F894+F890</f>
        <v>10758213.73</v>
      </c>
      <c r="G889" s="18">
        <f>G892+G894+G890</f>
        <v>10097049.550000001</v>
      </c>
      <c r="H889" s="2"/>
    </row>
    <row r="890" spans="1:8" ht="45" outlineLevel="3">
      <c r="A890" s="8" t="s">
        <v>30</v>
      </c>
      <c r="B890" s="9" t="s">
        <v>662</v>
      </c>
      <c r="C890" s="9" t="s">
        <v>31</v>
      </c>
      <c r="D890" s="18">
        <f>D891</f>
        <v>262103</v>
      </c>
      <c r="E890" s="17">
        <f t="shared" si="67"/>
        <v>46117</v>
      </c>
      <c r="F890" s="18">
        <f>F891</f>
        <v>315923</v>
      </c>
      <c r="G890" s="18">
        <f>G891</f>
        <v>308220</v>
      </c>
      <c r="H890" s="2"/>
    </row>
    <row r="891" spans="1:8" outlineLevel="3">
      <c r="A891" s="8" t="s">
        <v>32</v>
      </c>
      <c r="B891" s="9" t="s">
        <v>662</v>
      </c>
      <c r="C891" s="9" t="s">
        <v>33</v>
      </c>
      <c r="D891" s="18">
        <v>262103</v>
      </c>
      <c r="E891" s="17">
        <f t="shared" si="67"/>
        <v>46117</v>
      </c>
      <c r="F891" s="18">
        <v>315923</v>
      </c>
      <c r="G891" s="18">
        <v>308220</v>
      </c>
      <c r="H891" s="2"/>
    </row>
    <row r="892" spans="1:8" ht="30" customHeight="1" outlineLevel="4">
      <c r="A892" s="8" t="s">
        <v>16</v>
      </c>
      <c r="B892" s="9" t="s">
        <v>662</v>
      </c>
      <c r="C892" s="9" t="s">
        <v>17</v>
      </c>
      <c r="D892" s="18">
        <f>D893</f>
        <v>11052871</v>
      </c>
      <c r="E892" s="17">
        <f t="shared" si="67"/>
        <v>-1464774.9100000001</v>
      </c>
      <c r="F892" s="18">
        <f>F893</f>
        <v>10137290.73</v>
      </c>
      <c r="G892" s="18">
        <f>G893</f>
        <v>9588096.0899999999</v>
      </c>
      <c r="H892" s="2"/>
    </row>
    <row r="893" spans="1:8" ht="30" outlineLevel="5">
      <c r="A893" s="8" t="s">
        <v>18</v>
      </c>
      <c r="B893" s="9" t="s">
        <v>662</v>
      </c>
      <c r="C893" s="9" t="s">
        <v>19</v>
      </c>
      <c r="D893" s="18">
        <v>11052871</v>
      </c>
      <c r="E893" s="17">
        <f t="shared" si="67"/>
        <v>-1464774.9100000001</v>
      </c>
      <c r="F893" s="18">
        <v>10137290.73</v>
      </c>
      <c r="G893" s="18">
        <v>9588096.0899999999</v>
      </c>
      <c r="H893" s="2"/>
    </row>
    <row r="894" spans="1:8" outlineLevel="4">
      <c r="A894" s="8" t="s">
        <v>46</v>
      </c>
      <c r="B894" s="9" t="s">
        <v>662</v>
      </c>
      <c r="C894" s="9" t="s">
        <v>47</v>
      </c>
      <c r="D894" s="18">
        <f>D895</f>
        <v>305000</v>
      </c>
      <c r="E894" s="17">
        <f t="shared" si="67"/>
        <v>-104266.54000000001</v>
      </c>
      <c r="F894" s="18">
        <f>F895</f>
        <v>305000</v>
      </c>
      <c r="G894" s="18">
        <f>G895</f>
        <v>200733.46</v>
      </c>
      <c r="H894" s="2"/>
    </row>
    <row r="895" spans="1:8" outlineLevel="5">
      <c r="A895" s="8" t="s">
        <v>48</v>
      </c>
      <c r="B895" s="9" t="s">
        <v>662</v>
      </c>
      <c r="C895" s="9" t="s">
        <v>49</v>
      </c>
      <c r="D895" s="18">
        <v>305000</v>
      </c>
      <c r="E895" s="17">
        <f t="shared" si="67"/>
        <v>-104266.54000000001</v>
      </c>
      <c r="F895" s="18">
        <v>305000</v>
      </c>
      <c r="G895" s="18">
        <v>200733.46</v>
      </c>
      <c r="H895" s="2"/>
    </row>
    <row r="896" spans="1:8" outlineLevel="3">
      <c r="A896" s="8" t="s">
        <v>663</v>
      </c>
      <c r="B896" s="9" t="s">
        <v>664</v>
      </c>
      <c r="C896" s="9"/>
      <c r="D896" s="18">
        <f>D897</f>
        <v>34481363</v>
      </c>
      <c r="E896" s="17">
        <f t="shared" si="67"/>
        <v>205182.03999999911</v>
      </c>
      <c r="F896" s="18">
        <f>F897</f>
        <v>34697057.670000002</v>
      </c>
      <c r="G896" s="18">
        <f>G897</f>
        <v>34686545.039999999</v>
      </c>
      <c r="H896" s="2"/>
    </row>
    <row r="897" spans="1:8" ht="45" outlineLevel="4">
      <c r="A897" s="8" t="s">
        <v>30</v>
      </c>
      <c r="B897" s="9" t="s">
        <v>664</v>
      </c>
      <c r="C897" s="9" t="s">
        <v>31</v>
      </c>
      <c r="D897" s="18">
        <f>D898</f>
        <v>34481363</v>
      </c>
      <c r="E897" s="17">
        <f t="shared" si="67"/>
        <v>205182.03999999911</v>
      </c>
      <c r="F897" s="18">
        <f>F898</f>
        <v>34697057.670000002</v>
      </c>
      <c r="G897" s="18">
        <f>G898</f>
        <v>34686545.039999999</v>
      </c>
      <c r="H897" s="2"/>
    </row>
    <row r="898" spans="1:8" outlineLevel="5">
      <c r="A898" s="8" t="s">
        <v>32</v>
      </c>
      <c r="B898" s="9" t="s">
        <v>664</v>
      </c>
      <c r="C898" s="9" t="s">
        <v>33</v>
      </c>
      <c r="D898" s="18">
        <v>34481363</v>
      </c>
      <c r="E898" s="17">
        <f t="shared" si="67"/>
        <v>205182.03999999911</v>
      </c>
      <c r="F898" s="18">
        <v>34697057.670000002</v>
      </c>
      <c r="G898" s="18">
        <v>34686545.039999999</v>
      </c>
      <c r="H898" s="2"/>
    </row>
    <row r="899" spans="1:8" outlineLevel="3">
      <c r="A899" s="8" t="s">
        <v>665</v>
      </c>
      <c r="B899" s="9" t="s">
        <v>666</v>
      </c>
      <c r="C899" s="9"/>
      <c r="D899" s="18">
        <f>D900</f>
        <v>13595849</v>
      </c>
      <c r="E899" s="17">
        <f t="shared" si="67"/>
        <v>357041.5700000003</v>
      </c>
      <c r="F899" s="18">
        <f>F900</f>
        <v>13952890.57</v>
      </c>
      <c r="G899" s="18">
        <f>G900</f>
        <v>13952890.57</v>
      </c>
      <c r="H899" s="2"/>
    </row>
    <row r="900" spans="1:8" ht="45" outlineLevel="4">
      <c r="A900" s="8" t="s">
        <v>30</v>
      </c>
      <c r="B900" s="9" t="s">
        <v>666</v>
      </c>
      <c r="C900" s="9" t="s">
        <v>31</v>
      </c>
      <c r="D900" s="18">
        <f>D901</f>
        <v>13595849</v>
      </c>
      <c r="E900" s="17">
        <f t="shared" si="67"/>
        <v>357041.5700000003</v>
      </c>
      <c r="F900" s="18">
        <f>F901</f>
        <v>13952890.57</v>
      </c>
      <c r="G900" s="18">
        <f>G901</f>
        <v>13952890.57</v>
      </c>
      <c r="H900" s="2"/>
    </row>
    <row r="901" spans="1:8" outlineLevel="5">
      <c r="A901" s="8" t="s">
        <v>32</v>
      </c>
      <c r="B901" s="9" t="s">
        <v>666</v>
      </c>
      <c r="C901" s="9" t="s">
        <v>33</v>
      </c>
      <c r="D901" s="18">
        <v>13595849</v>
      </c>
      <c r="E901" s="17">
        <f t="shared" si="67"/>
        <v>357041.5700000003</v>
      </c>
      <c r="F901" s="18">
        <v>13952890.57</v>
      </c>
      <c r="G901" s="18">
        <v>13952890.57</v>
      </c>
      <c r="H901" s="2"/>
    </row>
    <row r="902" spans="1:8" ht="30" outlineLevel="2">
      <c r="A902" s="8" t="s">
        <v>667</v>
      </c>
      <c r="B902" s="9" t="s">
        <v>668</v>
      </c>
      <c r="C902" s="9"/>
      <c r="D902" s="18">
        <f>D903+D906</f>
        <v>51065811</v>
      </c>
      <c r="E902" s="17">
        <f t="shared" si="67"/>
        <v>-500383.09000000358</v>
      </c>
      <c r="F902" s="18">
        <f>F903+F906</f>
        <v>51065811</v>
      </c>
      <c r="G902" s="18">
        <f>G903+G906</f>
        <v>50565427.909999996</v>
      </c>
      <c r="H902" s="2"/>
    </row>
    <row r="903" spans="1:8" ht="46.5" customHeight="1" outlineLevel="3">
      <c r="A903" s="8" t="s">
        <v>804</v>
      </c>
      <c r="B903" s="9" t="s">
        <v>669</v>
      </c>
      <c r="C903" s="9"/>
      <c r="D903" s="18">
        <f>D904</f>
        <v>42514816</v>
      </c>
      <c r="E903" s="17">
        <f t="shared" si="67"/>
        <v>0</v>
      </c>
      <c r="F903" s="18">
        <f>F904</f>
        <v>42514816</v>
      </c>
      <c r="G903" s="18">
        <f>G904</f>
        <v>42514816</v>
      </c>
      <c r="H903" s="2"/>
    </row>
    <row r="904" spans="1:8" outlineLevel="4">
      <c r="A904" s="8" t="s">
        <v>73</v>
      </c>
      <c r="B904" s="9" t="s">
        <v>669</v>
      </c>
      <c r="C904" s="9" t="s">
        <v>74</v>
      </c>
      <c r="D904" s="18">
        <f>D905</f>
        <v>42514816</v>
      </c>
      <c r="E904" s="17">
        <f t="shared" si="67"/>
        <v>0</v>
      </c>
      <c r="F904" s="18">
        <f>F905</f>
        <v>42514816</v>
      </c>
      <c r="G904" s="18">
        <f>G905</f>
        <v>42514816</v>
      </c>
      <c r="H904" s="2"/>
    </row>
    <row r="905" spans="1:8" outlineLevel="5">
      <c r="A905" s="8" t="s">
        <v>670</v>
      </c>
      <c r="B905" s="9" t="s">
        <v>669</v>
      </c>
      <c r="C905" s="9" t="s">
        <v>671</v>
      </c>
      <c r="D905" s="18">
        <v>42514816</v>
      </c>
      <c r="E905" s="17">
        <f t="shared" si="67"/>
        <v>0</v>
      </c>
      <c r="F905" s="18">
        <v>42514816</v>
      </c>
      <c r="G905" s="18">
        <v>42514816</v>
      </c>
      <c r="H905" s="2"/>
    </row>
    <row r="906" spans="1:8" outlineLevel="3">
      <c r="A906" s="8" t="s">
        <v>672</v>
      </c>
      <c r="B906" s="9" t="s">
        <v>673</v>
      </c>
      <c r="C906" s="9"/>
      <c r="D906" s="18">
        <f>D907+D909</f>
        <v>8550995</v>
      </c>
      <c r="E906" s="17">
        <f t="shared" si="67"/>
        <v>-500383.08999999985</v>
      </c>
      <c r="F906" s="18">
        <f>F907+F909</f>
        <v>8550995</v>
      </c>
      <c r="G906" s="18">
        <f>G907+G909</f>
        <v>8050611.9100000001</v>
      </c>
      <c r="H906" s="2"/>
    </row>
    <row r="907" spans="1:8" ht="45" outlineLevel="4">
      <c r="A907" s="8" t="s">
        <v>30</v>
      </c>
      <c r="B907" s="9" t="s">
        <v>673</v>
      </c>
      <c r="C907" s="9" t="s">
        <v>31</v>
      </c>
      <c r="D907" s="18">
        <f>D908</f>
        <v>7546815</v>
      </c>
      <c r="E907" s="17">
        <f t="shared" si="67"/>
        <v>-156132.62999999989</v>
      </c>
      <c r="F907" s="18">
        <f>F908</f>
        <v>7546815</v>
      </c>
      <c r="G907" s="18">
        <f>G908</f>
        <v>7390682.3700000001</v>
      </c>
      <c r="H907" s="2"/>
    </row>
    <row r="908" spans="1:8" outlineLevel="5">
      <c r="A908" s="8" t="s">
        <v>32</v>
      </c>
      <c r="B908" s="9" t="s">
        <v>673</v>
      </c>
      <c r="C908" s="9" t="s">
        <v>33</v>
      </c>
      <c r="D908" s="18">
        <v>7546815</v>
      </c>
      <c r="E908" s="17">
        <f t="shared" si="67"/>
        <v>-156132.62999999989</v>
      </c>
      <c r="F908" s="18">
        <v>7546815</v>
      </c>
      <c r="G908" s="18">
        <v>7390682.3700000001</v>
      </c>
      <c r="H908" s="2"/>
    </row>
    <row r="909" spans="1:8" ht="30" customHeight="1" outlineLevel="4">
      <c r="A909" s="8" t="s">
        <v>16</v>
      </c>
      <c r="B909" s="9" t="s">
        <v>673</v>
      </c>
      <c r="C909" s="9" t="s">
        <v>17</v>
      </c>
      <c r="D909" s="18">
        <f>D910</f>
        <v>1004180</v>
      </c>
      <c r="E909" s="17">
        <f t="shared" si="67"/>
        <v>-344250.45999999996</v>
      </c>
      <c r="F909" s="18">
        <f>F910</f>
        <v>1004180</v>
      </c>
      <c r="G909" s="18">
        <f>G910</f>
        <v>659929.54</v>
      </c>
      <c r="H909" s="2"/>
    </row>
    <row r="910" spans="1:8" ht="30" outlineLevel="5">
      <c r="A910" s="8" t="s">
        <v>18</v>
      </c>
      <c r="B910" s="9" t="s">
        <v>673</v>
      </c>
      <c r="C910" s="9" t="s">
        <v>19</v>
      </c>
      <c r="D910" s="18">
        <v>1004180</v>
      </c>
      <c r="E910" s="17">
        <f t="shared" si="67"/>
        <v>-344250.45999999996</v>
      </c>
      <c r="F910" s="18">
        <v>1004180</v>
      </c>
      <c r="G910" s="18">
        <v>659929.54</v>
      </c>
      <c r="H910" s="2"/>
    </row>
    <row r="911" spans="1:8" ht="30" outlineLevel="2">
      <c r="A911" s="8" t="s">
        <v>674</v>
      </c>
      <c r="B911" s="9" t="s">
        <v>675</v>
      </c>
      <c r="C911" s="9"/>
      <c r="D911" s="18">
        <f>D912</f>
        <v>3417985.06</v>
      </c>
      <c r="E911" s="17">
        <f t="shared" si="67"/>
        <v>-12818.530000000261</v>
      </c>
      <c r="F911" s="18">
        <f t="shared" ref="F911:G913" si="69">F912</f>
        <v>3417985.06</v>
      </c>
      <c r="G911" s="18">
        <f t="shared" si="69"/>
        <v>3405166.53</v>
      </c>
      <c r="H911" s="2"/>
    </row>
    <row r="912" spans="1:8" outlineLevel="3">
      <c r="A912" s="8" t="s">
        <v>676</v>
      </c>
      <c r="B912" s="9" t="s">
        <v>677</v>
      </c>
      <c r="C912" s="9"/>
      <c r="D912" s="18">
        <f>D913</f>
        <v>3417985.06</v>
      </c>
      <c r="E912" s="17">
        <f t="shared" si="67"/>
        <v>-12818.530000000261</v>
      </c>
      <c r="F912" s="18">
        <f t="shared" si="69"/>
        <v>3417985.06</v>
      </c>
      <c r="G912" s="18">
        <f t="shared" si="69"/>
        <v>3405166.53</v>
      </c>
      <c r="H912" s="2"/>
    </row>
    <row r="913" spans="1:8" ht="45" outlineLevel="4">
      <c r="A913" s="8" t="s">
        <v>30</v>
      </c>
      <c r="B913" s="9" t="s">
        <v>677</v>
      </c>
      <c r="C913" s="9" t="s">
        <v>31</v>
      </c>
      <c r="D913" s="18">
        <f>D914</f>
        <v>3417985.06</v>
      </c>
      <c r="E913" s="17">
        <f t="shared" si="67"/>
        <v>-12818.530000000261</v>
      </c>
      <c r="F913" s="18">
        <f t="shared" si="69"/>
        <v>3417985.06</v>
      </c>
      <c r="G913" s="18">
        <f t="shared" si="69"/>
        <v>3405166.53</v>
      </c>
      <c r="H913" s="2"/>
    </row>
    <row r="914" spans="1:8" outlineLevel="5">
      <c r="A914" s="8" t="s">
        <v>32</v>
      </c>
      <c r="B914" s="9" t="s">
        <v>677</v>
      </c>
      <c r="C914" s="9" t="s">
        <v>33</v>
      </c>
      <c r="D914" s="18">
        <v>3417985.06</v>
      </c>
      <c r="E914" s="17">
        <f t="shared" si="67"/>
        <v>-12818.530000000261</v>
      </c>
      <c r="F914" s="18">
        <v>3417985.06</v>
      </c>
      <c r="G914" s="18">
        <v>3405166.53</v>
      </c>
      <c r="H914" s="2"/>
    </row>
    <row r="915" spans="1:8" ht="30" outlineLevel="2">
      <c r="A915" s="8" t="s">
        <v>678</v>
      </c>
      <c r="B915" s="9" t="s">
        <v>679</v>
      </c>
      <c r="C915" s="9"/>
      <c r="D915" s="18">
        <f>D916</f>
        <v>1992244</v>
      </c>
      <c r="E915" s="17">
        <f t="shared" si="67"/>
        <v>-716850.48</v>
      </c>
      <c r="F915" s="18">
        <f t="shared" ref="F915:G917" si="70">F916</f>
        <v>1992244</v>
      </c>
      <c r="G915" s="18">
        <f t="shared" si="70"/>
        <v>1275393.52</v>
      </c>
      <c r="H915" s="2"/>
    </row>
    <row r="916" spans="1:8" outlineLevel="3">
      <c r="A916" s="8" t="s">
        <v>680</v>
      </c>
      <c r="B916" s="9" t="s">
        <v>681</v>
      </c>
      <c r="C916" s="9"/>
      <c r="D916" s="18">
        <f>D917</f>
        <v>1992244</v>
      </c>
      <c r="E916" s="17">
        <f t="shared" si="67"/>
        <v>-716850.48</v>
      </c>
      <c r="F916" s="18">
        <f t="shared" si="70"/>
        <v>1992244</v>
      </c>
      <c r="G916" s="18">
        <f t="shared" si="70"/>
        <v>1275393.52</v>
      </c>
      <c r="H916" s="2"/>
    </row>
    <row r="917" spans="1:8" ht="45" outlineLevel="4">
      <c r="A917" s="8" t="s">
        <v>30</v>
      </c>
      <c r="B917" s="9" t="s">
        <v>681</v>
      </c>
      <c r="C917" s="9" t="s">
        <v>31</v>
      </c>
      <c r="D917" s="18">
        <f>D918</f>
        <v>1992244</v>
      </c>
      <c r="E917" s="17">
        <f t="shared" si="67"/>
        <v>-716850.48</v>
      </c>
      <c r="F917" s="18">
        <f t="shared" si="70"/>
        <v>1992244</v>
      </c>
      <c r="G917" s="18">
        <f t="shared" si="70"/>
        <v>1275393.52</v>
      </c>
      <c r="H917" s="2"/>
    </row>
    <row r="918" spans="1:8" outlineLevel="5">
      <c r="A918" s="8" t="s">
        <v>32</v>
      </c>
      <c r="B918" s="9" t="s">
        <v>681</v>
      </c>
      <c r="C918" s="9" t="s">
        <v>33</v>
      </c>
      <c r="D918" s="18">
        <v>1992244</v>
      </c>
      <c r="E918" s="17">
        <f t="shared" si="67"/>
        <v>-716850.48</v>
      </c>
      <c r="F918" s="18">
        <v>1992244</v>
      </c>
      <c r="G918" s="18">
        <v>1275393.52</v>
      </c>
      <c r="H918" s="2"/>
    </row>
    <row r="919" spans="1:8" ht="30" outlineLevel="2">
      <c r="A919" s="8" t="s">
        <v>682</v>
      </c>
      <c r="B919" s="9" t="s">
        <v>683</v>
      </c>
      <c r="C919" s="9"/>
      <c r="D919" s="18">
        <f>D920</f>
        <v>2111000</v>
      </c>
      <c r="E919" s="17">
        <f t="shared" si="67"/>
        <v>-209573.65999999992</v>
      </c>
      <c r="F919" s="18">
        <f>F920</f>
        <v>2111000</v>
      </c>
      <c r="G919" s="18">
        <f>G920</f>
        <v>1901426.34</v>
      </c>
      <c r="H919" s="2"/>
    </row>
    <row r="920" spans="1:8" outlineLevel="3">
      <c r="A920" s="8" t="s">
        <v>684</v>
      </c>
      <c r="B920" s="9" t="s">
        <v>685</v>
      </c>
      <c r="C920" s="9"/>
      <c r="D920" s="18">
        <f>D921+D923+D925</f>
        <v>2111000</v>
      </c>
      <c r="E920" s="17">
        <f t="shared" si="67"/>
        <v>-209573.65999999992</v>
      </c>
      <c r="F920" s="18">
        <f>F921+F923+F925</f>
        <v>2111000</v>
      </c>
      <c r="G920" s="18">
        <f>G921+G923+G925</f>
        <v>1901426.34</v>
      </c>
      <c r="H920" s="2"/>
    </row>
    <row r="921" spans="1:8" ht="45" outlineLevel="4">
      <c r="A921" s="8" t="s">
        <v>30</v>
      </c>
      <c r="B921" s="9" t="s">
        <v>685</v>
      </c>
      <c r="C921" s="9" t="s">
        <v>31</v>
      </c>
      <c r="D921" s="18">
        <f>D922</f>
        <v>1894341</v>
      </c>
      <c r="E921" s="17">
        <f t="shared" si="67"/>
        <v>-163144.45999999996</v>
      </c>
      <c r="F921" s="18">
        <f>F922</f>
        <v>1894341</v>
      </c>
      <c r="G921" s="18">
        <f>G922</f>
        <v>1731196.54</v>
      </c>
      <c r="H921" s="2"/>
    </row>
    <row r="922" spans="1:8" outlineLevel="5">
      <c r="A922" s="8" t="s">
        <v>32</v>
      </c>
      <c r="B922" s="9" t="s">
        <v>685</v>
      </c>
      <c r="C922" s="9" t="s">
        <v>33</v>
      </c>
      <c r="D922" s="18">
        <v>1894341</v>
      </c>
      <c r="E922" s="17">
        <f t="shared" si="67"/>
        <v>-163144.45999999996</v>
      </c>
      <c r="F922" s="18">
        <v>1894341</v>
      </c>
      <c r="G922" s="18">
        <v>1731196.54</v>
      </c>
      <c r="H922" s="2"/>
    </row>
    <row r="923" spans="1:8" ht="27" customHeight="1" outlineLevel="4">
      <c r="A923" s="8" t="s">
        <v>16</v>
      </c>
      <c r="B923" s="9" t="s">
        <v>685</v>
      </c>
      <c r="C923" s="9" t="s">
        <v>17</v>
      </c>
      <c r="D923" s="18">
        <f>D924</f>
        <v>209659</v>
      </c>
      <c r="E923" s="17">
        <f t="shared" si="67"/>
        <v>-44429.200000000012</v>
      </c>
      <c r="F923" s="18">
        <f>F924</f>
        <v>209659</v>
      </c>
      <c r="G923" s="18">
        <f>G924</f>
        <v>165229.79999999999</v>
      </c>
      <c r="H923" s="2"/>
    </row>
    <row r="924" spans="1:8" ht="30" outlineLevel="5">
      <c r="A924" s="8" t="s">
        <v>18</v>
      </c>
      <c r="B924" s="9" t="s">
        <v>685</v>
      </c>
      <c r="C924" s="9" t="s">
        <v>19</v>
      </c>
      <c r="D924" s="18">
        <v>209659</v>
      </c>
      <c r="E924" s="17">
        <f t="shared" si="67"/>
        <v>-44429.200000000012</v>
      </c>
      <c r="F924" s="18">
        <v>209659</v>
      </c>
      <c r="G924" s="18">
        <v>165229.79999999999</v>
      </c>
      <c r="H924" s="2"/>
    </row>
    <row r="925" spans="1:8" outlineLevel="4">
      <c r="A925" s="8" t="s">
        <v>46</v>
      </c>
      <c r="B925" s="9" t="s">
        <v>685</v>
      </c>
      <c r="C925" s="9" t="s">
        <v>47</v>
      </c>
      <c r="D925" s="18">
        <f>D926</f>
        <v>7000</v>
      </c>
      <c r="E925" s="17">
        <f t="shared" si="67"/>
        <v>-2000</v>
      </c>
      <c r="F925" s="18">
        <f>F926</f>
        <v>7000</v>
      </c>
      <c r="G925" s="18">
        <f>G926</f>
        <v>5000</v>
      </c>
      <c r="H925" s="2"/>
    </row>
    <row r="926" spans="1:8" outlineLevel="5">
      <c r="A926" s="8" t="s">
        <v>48</v>
      </c>
      <c r="B926" s="9" t="s">
        <v>685</v>
      </c>
      <c r="C926" s="9" t="s">
        <v>49</v>
      </c>
      <c r="D926" s="18">
        <v>7000</v>
      </c>
      <c r="E926" s="17">
        <f t="shared" si="67"/>
        <v>-2000</v>
      </c>
      <c r="F926" s="18">
        <v>7000</v>
      </c>
      <c r="G926" s="18">
        <v>5000</v>
      </c>
      <c r="H926" s="2"/>
    </row>
    <row r="927" spans="1:8" ht="30" outlineLevel="2">
      <c r="A927" s="8" t="s">
        <v>686</v>
      </c>
      <c r="B927" s="9" t="s">
        <v>687</v>
      </c>
      <c r="C927" s="9"/>
      <c r="D927" s="18">
        <f>D928</f>
        <v>700000</v>
      </c>
      <c r="E927" s="17">
        <f t="shared" si="67"/>
        <v>-76976.12</v>
      </c>
      <c r="F927" s="18">
        <f t="shared" ref="F927:G929" si="71">F928</f>
        <v>700000</v>
      </c>
      <c r="G927" s="18">
        <f t="shared" si="71"/>
        <v>623023.88</v>
      </c>
      <c r="H927" s="2"/>
    </row>
    <row r="928" spans="1:8" ht="30" outlineLevel="3">
      <c r="A928" s="8" t="s">
        <v>688</v>
      </c>
      <c r="B928" s="9" t="s">
        <v>689</v>
      </c>
      <c r="C928" s="9"/>
      <c r="D928" s="18">
        <f>D929</f>
        <v>700000</v>
      </c>
      <c r="E928" s="17">
        <f t="shared" si="67"/>
        <v>-76976.12</v>
      </c>
      <c r="F928" s="18">
        <f t="shared" si="71"/>
        <v>700000</v>
      </c>
      <c r="G928" s="18">
        <f t="shared" si="71"/>
        <v>623023.88</v>
      </c>
      <c r="H928" s="2"/>
    </row>
    <row r="929" spans="1:8" ht="30" customHeight="1" outlineLevel="4">
      <c r="A929" s="8" t="s">
        <v>16</v>
      </c>
      <c r="B929" s="9" t="s">
        <v>689</v>
      </c>
      <c r="C929" s="9" t="s">
        <v>17</v>
      </c>
      <c r="D929" s="18">
        <f>D930</f>
        <v>700000</v>
      </c>
      <c r="E929" s="17">
        <f t="shared" si="67"/>
        <v>-76976.12</v>
      </c>
      <c r="F929" s="18">
        <f t="shared" si="71"/>
        <v>700000</v>
      </c>
      <c r="G929" s="18">
        <f t="shared" si="71"/>
        <v>623023.88</v>
      </c>
      <c r="H929" s="2"/>
    </row>
    <row r="930" spans="1:8" ht="30" outlineLevel="5">
      <c r="A930" s="8" t="s">
        <v>18</v>
      </c>
      <c r="B930" s="9" t="s">
        <v>689</v>
      </c>
      <c r="C930" s="9" t="s">
        <v>19</v>
      </c>
      <c r="D930" s="18">
        <v>700000</v>
      </c>
      <c r="E930" s="17">
        <f t="shared" si="67"/>
        <v>-76976.12</v>
      </c>
      <c r="F930" s="18">
        <v>700000</v>
      </c>
      <c r="G930" s="18">
        <v>623023.88</v>
      </c>
      <c r="H930" s="2"/>
    </row>
    <row r="931" spans="1:8" ht="45" outlineLevel="2">
      <c r="A931" s="8" t="s">
        <v>690</v>
      </c>
      <c r="B931" s="9" t="s">
        <v>691</v>
      </c>
      <c r="C931" s="9"/>
      <c r="D931" s="18">
        <f>D932</f>
        <v>170000</v>
      </c>
      <c r="E931" s="17">
        <f t="shared" si="67"/>
        <v>-14759</v>
      </c>
      <c r="F931" s="18">
        <f t="shared" ref="F931:G933" si="72">F932</f>
        <v>170000</v>
      </c>
      <c r="G931" s="18">
        <f t="shared" si="72"/>
        <v>155241</v>
      </c>
      <c r="H931" s="2"/>
    </row>
    <row r="932" spans="1:8" ht="30" outlineLevel="3">
      <c r="A932" s="8" t="s">
        <v>692</v>
      </c>
      <c r="B932" s="9" t="s">
        <v>693</v>
      </c>
      <c r="C932" s="9"/>
      <c r="D932" s="18">
        <f>D933</f>
        <v>170000</v>
      </c>
      <c r="E932" s="17">
        <f t="shared" si="67"/>
        <v>-14759</v>
      </c>
      <c r="F932" s="18">
        <f t="shared" si="72"/>
        <v>170000</v>
      </c>
      <c r="G932" s="18">
        <f t="shared" si="72"/>
        <v>155241</v>
      </c>
      <c r="H932" s="2"/>
    </row>
    <row r="933" spans="1:8" outlineLevel="4">
      <c r="A933" s="8" t="s">
        <v>46</v>
      </c>
      <c r="B933" s="9" t="s">
        <v>693</v>
      </c>
      <c r="C933" s="9" t="s">
        <v>47</v>
      </c>
      <c r="D933" s="18">
        <f>D934</f>
        <v>170000</v>
      </c>
      <c r="E933" s="17">
        <f t="shared" si="67"/>
        <v>-14759</v>
      </c>
      <c r="F933" s="18">
        <f t="shared" si="72"/>
        <v>170000</v>
      </c>
      <c r="G933" s="18">
        <f t="shared" si="72"/>
        <v>155241</v>
      </c>
      <c r="H933" s="2"/>
    </row>
    <row r="934" spans="1:8" outlineLevel="5">
      <c r="A934" s="8" t="s">
        <v>48</v>
      </c>
      <c r="B934" s="9" t="s">
        <v>693</v>
      </c>
      <c r="C934" s="9" t="s">
        <v>49</v>
      </c>
      <c r="D934" s="18">
        <v>170000</v>
      </c>
      <c r="E934" s="17">
        <f t="shared" si="67"/>
        <v>-14759</v>
      </c>
      <c r="F934" s="18">
        <v>170000</v>
      </c>
      <c r="G934" s="18">
        <v>155241</v>
      </c>
      <c r="H934" s="2"/>
    </row>
    <row r="935" spans="1:8" ht="45" outlineLevel="2">
      <c r="A935" s="8" t="s">
        <v>694</v>
      </c>
      <c r="B935" s="9" t="s">
        <v>695</v>
      </c>
      <c r="C935" s="9"/>
      <c r="D935" s="18">
        <f>D936</f>
        <v>50000</v>
      </c>
      <c r="E935" s="17">
        <f t="shared" si="67"/>
        <v>-50000</v>
      </c>
      <c r="F935" s="18">
        <f t="shared" ref="F935:G937" si="73">F936</f>
        <v>50000</v>
      </c>
      <c r="G935" s="18">
        <f t="shared" si="73"/>
        <v>0</v>
      </c>
      <c r="H935" s="2"/>
    </row>
    <row r="936" spans="1:8" ht="45" outlineLevel="3">
      <c r="A936" s="8" t="s">
        <v>696</v>
      </c>
      <c r="B936" s="9" t="s">
        <v>697</v>
      </c>
      <c r="C936" s="9"/>
      <c r="D936" s="18">
        <f>D937</f>
        <v>50000</v>
      </c>
      <c r="E936" s="17">
        <f t="shared" si="67"/>
        <v>-50000</v>
      </c>
      <c r="F936" s="18">
        <f t="shared" si="73"/>
        <v>50000</v>
      </c>
      <c r="G936" s="18">
        <f t="shared" si="73"/>
        <v>0</v>
      </c>
      <c r="H936" s="2"/>
    </row>
    <row r="937" spans="1:8" ht="28.5" customHeight="1" outlineLevel="4">
      <c r="A937" s="8" t="s">
        <v>16</v>
      </c>
      <c r="B937" s="9" t="s">
        <v>697</v>
      </c>
      <c r="C937" s="9" t="s">
        <v>17</v>
      </c>
      <c r="D937" s="18">
        <f>D938</f>
        <v>50000</v>
      </c>
      <c r="E937" s="17">
        <f t="shared" si="67"/>
        <v>-50000</v>
      </c>
      <c r="F937" s="18">
        <f t="shared" si="73"/>
        <v>50000</v>
      </c>
      <c r="G937" s="18">
        <f t="shared" si="73"/>
        <v>0</v>
      </c>
      <c r="H937" s="2"/>
    </row>
    <row r="938" spans="1:8" ht="30" outlineLevel="5">
      <c r="A938" s="8" t="s">
        <v>18</v>
      </c>
      <c r="B938" s="9" t="s">
        <v>697</v>
      </c>
      <c r="C938" s="9" t="s">
        <v>19</v>
      </c>
      <c r="D938" s="18">
        <v>50000</v>
      </c>
      <c r="E938" s="17">
        <f t="shared" si="67"/>
        <v>-50000</v>
      </c>
      <c r="F938" s="18">
        <v>50000</v>
      </c>
      <c r="G938" s="18">
        <v>0</v>
      </c>
      <c r="H938" s="2"/>
    </row>
    <row r="939" spans="1:8" ht="30" outlineLevel="2">
      <c r="A939" s="8" t="s">
        <v>698</v>
      </c>
      <c r="B939" s="9" t="s">
        <v>699</v>
      </c>
      <c r="C939" s="9"/>
      <c r="D939" s="18">
        <f>D940</f>
        <v>38000</v>
      </c>
      <c r="E939" s="17">
        <f t="shared" ref="E939:E1007" si="74">G939-D939</f>
        <v>-38000</v>
      </c>
      <c r="F939" s="18">
        <f t="shared" ref="F939:G941" si="75">F940</f>
        <v>38000</v>
      </c>
      <c r="G939" s="18">
        <f t="shared" si="75"/>
        <v>0</v>
      </c>
      <c r="H939" s="2"/>
    </row>
    <row r="940" spans="1:8" ht="30" outlineLevel="3">
      <c r="A940" s="8" t="s">
        <v>700</v>
      </c>
      <c r="B940" s="9" t="s">
        <v>701</v>
      </c>
      <c r="C940" s="9"/>
      <c r="D940" s="18">
        <f>D941</f>
        <v>38000</v>
      </c>
      <c r="E940" s="17">
        <f t="shared" si="74"/>
        <v>-38000</v>
      </c>
      <c r="F940" s="18">
        <f t="shared" si="75"/>
        <v>38000</v>
      </c>
      <c r="G940" s="18">
        <f t="shared" si="75"/>
        <v>0</v>
      </c>
      <c r="H940" s="2"/>
    </row>
    <row r="941" spans="1:8" ht="32.25" customHeight="1" outlineLevel="4">
      <c r="A941" s="8" t="s">
        <v>16</v>
      </c>
      <c r="B941" s="9" t="s">
        <v>701</v>
      </c>
      <c r="C941" s="9" t="s">
        <v>17</v>
      </c>
      <c r="D941" s="18">
        <f>D942</f>
        <v>38000</v>
      </c>
      <c r="E941" s="17">
        <f t="shared" si="74"/>
        <v>-38000</v>
      </c>
      <c r="F941" s="18">
        <f t="shared" si="75"/>
        <v>38000</v>
      </c>
      <c r="G941" s="18">
        <f t="shared" si="75"/>
        <v>0</v>
      </c>
      <c r="H941" s="2"/>
    </row>
    <row r="942" spans="1:8" ht="30" outlineLevel="5">
      <c r="A942" s="8" t="s">
        <v>18</v>
      </c>
      <c r="B942" s="9" t="s">
        <v>701</v>
      </c>
      <c r="C942" s="9" t="s">
        <v>19</v>
      </c>
      <c r="D942" s="18">
        <v>38000</v>
      </c>
      <c r="E942" s="17">
        <f t="shared" si="74"/>
        <v>-38000</v>
      </c>
      <c r="F942" s="18">
        <v>38000</v>
      </c>
      <c r="G942" s="18">
        <v>0</v>
      </c>
      <c r="H942" s="2"/>
    </row>
    <row r="943" spans="1:8" ht="45" outlineLevel="2">
      <c r="A943" s="8" t="s">
        <v>702</v>
      </c>
      <c r="B943" s="9" t="s">
        <v>703</v>
      </c>
      <c r="C943" s="9"/>
      <c r="D943" s="18">
        <f>D944</f>
        <v>250000</v>
      </c>
      <c r="E943" s="17">
        <f t="shared" si="74"/>
        <v>-210857.61</v>
      </c>
      <c r="F943" s="18">
        <f t="shared" ref="F943:G945" si="76">F944</f>
        <v>250000</v>
      </c>
      <c r="G943" s="18">
        <f t="shared" si="76"/>
        <v>39142.39</v>
      </c>
      <c r="H943" s="2"/>
    </row>
    <row r="944" spans="1:8" ht="30" outlineLevel="3">
      <c r="A944" s="8" t="s">
        <v>704</v>
      </c>
      <c r="B944" s="9" t="s">
        <v>705</v>
      </c>
      <c r="C944" s="9"/>
      <c r="D944" s="18">
        <f>D945</f>
        <v>250000</v>
      </c>
      <c r="E944" s="17">
        <f t="shared" si="74"/>
        <v>-210857.61</v>
      </c>
      <c r="F944" s="18">
        <f t="shared" si="76"/>
        <v>250000</v>
      </c>
      <c r="G944" s="18">
        <f t="shared" si="76"/>
        <v>39142.39</v>
      </c>
      <c r="H944" s="2"/>
    </row>
    <row r="945" spans="1:8" ht="28.5" customHeight="1" outlineLevel="4">
      <c r="A945" s="8" t="s">
        <v>16</v>
      </c>
      <c r="B945" s="9" t="s">
        <v>705</v>
      </c>
      <c r="C945" s="9" t="s">
        <v>17</v>
      </c>
      <c r="D945" s="18">
        <f>D946</f>
        <v>250000</v>
      </c>
      <c r="E945" s="17">
        <f t="shared" si="74"/>
        <v>-210857.61</v>
      </c>
      <c r="F945" s="18">
        <f t="shared" si="76"/>
        <v>250000</v>
      </c>
      <c r="G945" s="18">
        <f t="shared" si="76"/>
        <v>39142.39</v>
      </c>
      <c r="H945" s="2"/>
    </row>
    <row r="946" spans="1:8" ht="30" outlineLevel="5">
      <c r="A946" s="8" t="s">
        <v>18</v>
      </c>
      <c r="B946" s="9" t="s">
        <v>705</v>
      </c>
      <c r="C946" s="9" t="s">
        <v>19</v>
      </c>
      <c r="D946" s="18">
        <v>250000</v>
      </c>
      <c r="E946" s="17">
        <f t="shared" si="74"/>
        <v>-210857.61</v>
      </c>
      <c r="F946" s="18">
        <v>250000</v>
      </c>
      <c r="G946" s="18">
        <v>39142.39</v>
      </c>
      <c r="H946" s="2"/>
    </row>
    <row r="947" spans="1:8" outlineLevel="2">
      <c r="A947" s="8" t="s">
        <v>706</v>
      </c>
      <c r="B947" s="9" t="s">
        <v>707</v>
      </c>
      <c r="C947" s="9"/>
      <c r="D947" s="18">
        <f>D948</f>
        <v>310000</v>
      </c>
      <c r="E947" s="17">
        <f t="shared" si="74"/>
        <v>0</v>
      </c>
      <c r="F947" s="18">
        <f>F948</f>
        <v>310000</v>
      </c>
      <c r="G947" s="18">
        <f>G948</f>
        <v>310000</v>
      </c>
      <c r="H947" s="2"/>
    </row>
    <row r="948" spans="1:8" outlineLevel="3">
      <c r="A948" s="8" t="s">
        <v>708</v>
      </c>
      <c r="B948" s="9" t="s">
        <v>709</v>
      </c>
      <c r="C948" s="9"/>
      <c r="D948" s="18">
        <f>D951+D949</f>
        <v>310000</v>
      </c>
      <c r="E948" s="17">
        <f t="shared" si="74"/>
        <v>0</v>
      </c>
      <c r="F948" s="18">
        <f>F951+F949</f>
        <v>310000</v>
      </c>
      <c r="G948" s="18">
        <f>G951+G949</f>
        <v>310000</v>
      </c>
      <c r="H948" s="2"/>
    </row>
    <row r="949" spans="1:8" outlineLevel="3">
      <c r="A949" s="8" t="s">
        <v>8</v>
      </c>
      <c r="B949" s="9" t="s">
        <v>709</v>
      </c>
      <c r="C949" s="9" t="s">
        <v>9</v>
      </c>
      <c r="D949" s="18">
        <f>D950</f>
        <v>10000</v>
      </c>
      <c r="E949" s="17">
        <f t="shared" si="74"/>
        <v>0</v>
      </c>
      <c r="F949" s="18">
        <f>F950</f>
        <v>10000</v>
      </c>
      <c r="G949" s="18">
        <f>G950</f>
        <v>10000</v>
      </c>
      <c r="H949" s="2"/>
    </row>
    <row r="950" spans="1:8" outlineLevel="3">
      <c r="A950" s="8" t="s">
        <v>830</v>
      </c>
      <c r="B950" s="9" t="s">
        <v>709</v>
      </c>
      <c r="C950" s="9" t="s">
        <v>829</v>
      </c>
      <c r="D950" s="18">
        <v>10000</v>
      </c>
      <c r="E950" s="17">
        <f t="shared" si="74"/>
        <v>0</v>
      </c>
      <c r="F950" s="18">
        <v>10000</v>
      </c>
      <c r="G950" s="18">
        <v>10000</v>
      </c>
      <c r="H950" s="2"/>
    </row>
    <row r="951" spans="1:8" outlineLevel="4">
      <c r="A951" s="8" t="s">
        <v>46</v>
      </c>
      <c r="B951" s="9" t="s">
        <v>709</v>
      </c>
      <c r="C951" s="9" t="s">
        <v>47</v>
      </c>
      <c r="D951" s="18">
        <f>D952</f>
        <v>300000</v>
      </c>
      <c r="E951" s="17">
        <f t="shared" si="74"/>
        <v>0</v>
      </c>
      <c r="F951" s="18">
        <f>F952</f>
        <v>300000</v>
      </c>
      <c r="G951" s="18">
        <f>G952</f>
        <v>300000</v>
      </c>
      <c r="H951" s="2"/>
    </row>
    <row r="952" spans="1:8" outlineLevel="5">
      <c r="A952" s="8" t="s">
        <v>873</v>
      </c>
      <c r="B952" s="9" t="s">
        <v>709</v>
      </c>
      <c r="C952" s="9" t="s">
        <v>872</v>
      </c>
      <c r="D952" s="18">
        <v>300000</v>
      </c>
      <c r="E952" s="17">
        <f t="shared" si="74"/>
        <v>0</v>
      </c>
      <c r="F952" s="18">
        <v>300000</v>
      </c>
      <c r="G952" s="18">
        <v>300000</v>
      </c>
      <c r="H952" s="2"/>
    </row>
    <row r="953" spans="1:8" outlineLevel="2">
      <c r="A953" s="8" t="s">
        <v>710</v>
      </c>
      <c r="B953" s="9" t="s">
        <v>711</v>
      </c>
      <c r="C953" s="9"/>
      <c r="D953" s="18">
        <f>D954</f>
        <v>100000</v>
      </c>
      <c r="E953" s="17">
        <f t="shared" si="74"/>
        <v>-100000</v>
      </c>
      <c r="F953" s="18">
        <f t="shared" ref="F953:G955" si="77">F954</f>
        <v>100000</v>
      </c>
      <c r="G953" s="18">
        <f t="shared" si="77"/>
        <v>0</v>
      </c>
      <c r="H953" s="2"/>
    </row>
    <row r="954" spans="1:8" ht="45" outlineLevel="3">
      <c r="A954" s="8" t="s">
        <v>712</v>
      </c>
      <c r="B954" s="9" t="s">
        <v>713</v>
      </c>
      <c r="C954" s="9"/>
      <c r="D954" s="18">
        <f>D955</f>
        <v>100000</v>
      </c>
      <c r="E954" s="17">
        <f t="shared" si="74"/>
        <v>-100000</v>
      </c>
      <c r="F954" s="18">
        <f t="shared" si="77"/>
        <v>100000</v>
      </c>
      <c r="G954" s="18">
        <f t="shared" si="77"/>
        <v>0</v>
      </c>
      <c r="H954" s="2"/>
    </row>
    <row r="955" spans="1:8" ht="26.25" customHeight="1" outlineLevel="4">
      <c r="A955" s="8" t="s">
        <v>16</v>
      </c>
      <c r="B955" s="9" t="s">
        <v>713</v>
      </c>
      <c r="C955" s="9" t="s">
        <v>17</v>
      </c>
      <c r="D955" s="18">
        <f>D956</f>
        <v>100000</v>
      </c>
      <c r="E955" s="17">
        <f t="shared" si="74"/>
        <v>-100000</v>
      </c>
      <c r="F955" s="18">
        <f t="shared" si="77"/>
        <v>100000</v>
      </c>
      <c r="G955" s="18">
        <f t="shared" si="77"/>
        <v>0</v>
      </c>
      <c r="H955" s="2"/>
    </row>
    <row r="956" spans="1:8" ht="30" outlineLevel="5">
      <c r="A956" s="8" t="s">
        <v>18</v>
      </c>
      <c r="B956" s="9" t="s">
        <v>713</v>
      </c>
      <c r="C956" s="9" t="s">
        <v>19</v>
      </c>
      <c r="D956" s="18">
        <v>100000</v>
      </c>
      <c r="E956" s="17">
        <f t="shared" si="74"/>
        <v>-100000</v>
      </c>
      <c r="F956" s="18">
        <v>100000</v>
      </c>
      <c r="G956" s="18">
        <v>0</v>
      </c>
      <c r="H956" s="2"/>
    </row>
    <row r="957" spans="1:8" ht="30" outlineLevel="2">
      <c r="A957" s="8" t="s">
        <v>714</v>
      </c>
      <c r="B957" s="9" t="s">
        <v>715</v>
      </c>
      <c r="C957" s="9"/>
      <c r="D957" s="18">
        <f>D958+D961</f>
        <v>3687000</v>
      </c>
      <c r="E957" s="17">
        <f t="shared" si="74"/>
        <v>92829.030000000261</v>
      </c>
      <c r="F957" s="18">
        <f>F958+F961</f>
        <v>3882324.0300000003</v>
      </c>
      <c r="G957" s="18">
        <f>G958+G961</f>
        <v>3779829.0300000003</v>
      </c>
      <c r="H957" s="2"/>
    </row>
    <row r="958" spans="1:8" ht="30" outlineLevel="3">
      <c r="A958" s="8" t="s">
        <v>716</v>
      </c>
      <c r="B958" s="9" t="s">
        <v>717</v>
      </c>
      <c r="C958" s="9"/>
      <c r="D958" s="18">
        <f>D959</f>
        <v>1714700</v>
      </c>
      <c r="E958" s="17">
        <f t="shared" si="74"/>
        <v>195324.03000000003</v>
      </c>
      <c r="F958" s="18">
        <f>F959</f>
        <v>1910024.03</v>
      </c>
      <c r="G958" s="18">
        <f>G959</f>
        <v>1910024.03</v>
      </c>
      <c r="H958" s="2"/>
    </row>
    <row r="959" spans="1:8" ht="45" outlineLevel="4">
      <c r="A959" s="8" t="s">
        <v>30</v>
      </c>
      <c r="B959" s="9" t="s">
        <v>717</v>
      </c>
      <c r="C959" s="9" t="s">
        <v>31</v>
      </c>
      <c r="D959" s="18">
        <f>D960</f>
        <v>1714700</v>
      </c>
      <c r="E959" s="17">
        <f t="shared" si="74"/>
        <v>195324.03000000003</v>
      </c>
      <c r="F959" s="18">
        <f>F960</f>
        <v>1910024.03</v>
      </c>
      <c r="G959" s="18">
        <f>G960</f>
        <v>1910024.03</v>
      </c>
      <c r="H959" s="2"/>
    </row>
    <row r="960" spans="1:8" outlineLevel="5">
      <c r="A960" s="8" t="s">
        <v>32</v>
      </c>
      <c r="B960" s="9" t="s">
        <v>717</v>
      </c>
      <c r="C960" s="9" t="s">
        <v>33</v>
      </c>
      <c r="D960" s="18">
        <v>1714700</v>
      </c>
      <c r="E960" s="17">
        <f t="shared" si="74"/>
        <v>195324.03000000003</v>
      </c>
      <c r="F960" s="18">
        <v>1910024.03</v>
      </c>
      <c r="G960" s="18">
        <v>1910024.03</v>
      </c>
      <c r="H960" s="2"/>
    </row>
    <row r="961" spans="1:8" ht="30" outlineLevel="5">
      <c r="A961" s="8" t="s">
        <v>845</v>
      </c>
      <c r="B961" s="9" t="s">
        <v>846</v>
      </c>
      <c r="C961" s="9"/>
      <c r="D961" s="18">
        <f>D962</f>
        <v>1972300</v>
      </c>
      <c r="E961" s="17">
        <f t="shared" si="74"/>
        <v>-102495</v>
      </c>
      <c r="F961" s="18">
        <f>F962</f>
        <v>1972300</v>
      </c>
      <c r="G961" s="18">
        <f>G962</f>
        <v>1869805</v>
      </c>
      <c r="H961" s="2"/>
    </row>
    <row r="962" spans="1:8" ht="45" outlineLevel="5">
      <c r="A962" s="8" t="s">
        <v>30</v>
      </c>
      <c r="B962" s="9" t="s">
        <v>846</v>
      </c>
      <c r="C962" s="9" t="s">
        <v>31</v>
      </c>
      <c r="D962" s="18">
        <f>D963</f>
        <v>1972300</v>
      </c>
      <c r="E962" s="17">
        <f t="shared" si="74"/>
        <v>-102495</v>
      </c>
      <c r="F962" s="18">
        <f>F963</f>
        <v>1972300</v>
      </c>
      <c r="G962" s="18">
        <f>G963</f>
        <v>1869805</v>
      </c>
      <c r="H962" s="2"/>
    </row>
    <row r="963" spans="1:8" outlineLevel="5">
      <c r="A963" s="8" t="s">
        <v>32</v>
      </c>
      <c r="B963" s="9" t="s">
        <v>846</v>
      </c>
      <c r="C963" s="9" t="s">
        <v>33</v>
      </c>
      <c r="D963" s="21">
        <v>1972300</v>
      </c>
      <c r="E963" s="17">
        <f t="shared" si="74"/>
        <v>-102495</v>
      </c>
      <c r="F963" s="21">
        <v>1972300</v>
      </c>
      <c r="G963" s="21">
        <v>1869805</v>
      </c>
      <c r="H963" s="2"/>
    </row>
    <row r="964" spans="1:8" ht="30" outlineLevel="2">
      <c r="A964" s="8" t="s">
        <v>718</v>
      </c>
      <c r="B964" s="9" t="s">
        <v>719</v>
      </c>
      <c r="C964" s="9"/>
      <c r="D964" s="18">
        <f>D965</f>
        <v>1000000</v>
      </c>
      <c r="E964" s="17">
        <f t="shared" si="74"/>
        <v>-294927.93000000005</v>
      </c>
      <c r="F964" s="18">
        <f t="shared" ref="F964:G966" si="78">F965</f>
        <v>1000000</v>
      </c>
      <c r="G964" s="18">
        <f t="shared" si="78"/>
        <v>705072.07</v>
      </c>
      <c r="H964" s="2"/>
    </row>
    <row r="965" spans="1:8" ht="30" outlineLevel="3">
      <c r="A965" s="8" t="s">
        <v>720</v>
      </c>
      <c r="B965" s="9" t="s">
        <v>721</v>
      </c>
      <c r="C965" s="9"/>
      <c r="D965" s="18">
        <f>D966</f>
        <v>1000000</v>
      </c>
      <c r="E965" s="17">
        <f t="shared" si="74"/>
        <v>-294927.93000000005</v>
      </c>
      <c r="F965" s="18">
        <f t="shared" si="78"/>
        <v>1000000</v>
      </c>
      <c r="G965" s="18">
        <f t="shared" si="78"/>
        <v>705072.07</v>
      </c>
      <c r="H965" s="2"/>
    </row>
    <row r="966" spans="1:8" outlineLevel="4">
      <c r="A966" s="8" t="s">
        <v>73</v>
      </c>
      <c r="B966" s="9" t="s">
        <v>721</v>
      </c>
      <c r="C966" s="9" t="s">
        <v>74</v>
      </c>
      <c r="D966" s="18">
        <f>D967</f>
        <v>1000000</v>
      </c>
      <c r="E966" s="17">
        <f t="shared" si="74"/>
        <v>-294927.93000000005</v>
      </c>
      <c r="F966" s="18">
        <f t="shared" si="78"/>
        <v>1000000</v>
      </c>
      <c r="G966" s="18">
        <f t="shared" si="78"/>
        <v>705072.07</v>
      </c>
      <c r="H966" s="2"/>
    </row>
    <row r="967" spans="1:8" outlineLevel="5">
      <c r="A967" s="8" t="s">
        <v>75</v>
      </c>
      <c r="B967" s="9" t="s">
        <v>721</v>
      </c>
      <c r="C967" s="9" t="s">
        <v>76</v>
      </c>
      <c r="D967" s="18">
        <v>1000000</v>
      </c>
      <c r="E967" s="17">
        <f t="shared" si="74"/>
        <v>-294927.93000000005</v>
      </c>
      <c r="F967" s="18">
        <v>1000000</v>
      </c>
      <c r="G967" s="18">
        <v>705072.07</v>
      </c>
      <c r="H967" s="2"/>
    </row>
    <row r="968" spans="1:8" ht="61.5" customHeight="1">
      <c r="A968" s="14" t="s">
        <v>722</v>
      </c>
      <c r="B968" s="15" t="s">
        <v>723</v>
      </c>
      <c r="C968" s="15"/>
      <c r="D968" s="16">
        <f>D969</f>
        <v>1306697.1200000001</v>
      </c>
      <c r="E968" s="17">
        <f t="shared" si="74"/>
        <v>-325629.92000000016</v>
      </c>
      <c r="F968" s="16">
        <f t="shared" ref="F968:G970" si="79">F969</f>
        <v>1306697.1200000001</v>
      </c>
      <c r="G968" s="16">
        <f t="shared" si="79"/>
        <v>981067.2</v>
      </c>
      <c r="H968" s="2"/>
    </row>
    <row r="969" spans="1:8" ht="30" outlineLevel="3">
      <c r="A969" s="8" t="s">
        <v>803</v>
      </c>
      <c r="B969" s="9" t="s">
        <v>724</v>
      </c>
      <c r="C969" s="9"/>
      <c r="D969" s="18">
        <f>D970</f>
        <v>1306697.1200000001</v>
      </c>
      <c r="E969" s="17">
        <f t="shared" si="74"/>
        <v>-325629.92000000016</v>
      </c>
      <c r="F969" s="18">
        <f t="shared" si="79"/>
        <v>1306697.1200000001</v>
      </c>
      <c r="G969" s="18">
        <f t="shared" si="79"/>
        <v>981067.2</v>
      </c>
      <c r="H969" s="2"/>
    </row>
    <row r="970" spans="1:8" ht="28.5" customHeight="1" outlineLevel="4">
      <c r="A970" s="8" t="s">
        <v>16</v>
      </c>
      <c r="B970" s="9" t="s">
        <v>724</v>
      </c>
      <c r="C970" s="9" t="s">
        <v>17</v>
      </c>
      <c r="D970" s="18">
        <f>D971</f>
        <v>1306697.1200000001</v>
      </c>
      <c r="E970" s="17">
        <f t="shared" si="74"/>
        <v>-325629.92000000016</v>
      </c>
      <c r="F970" s="18">
        <f t="shared" si="79"/>
        <v>1306697.1200000001</v>
      </c>
      <c r="G970" s="18">
        <f t="shared" si="79"/>
        <v>981067.2</v>
      </c>
      <c r="H970" s="2"/>
    </row>
    <row r="971" spans="1:8" ht="30" outlineLevel="5">
      <c r="A971" s="8" t="s">
        <v>18</v>
      </c>
      <c r="B971" s="9" t="s">
        <v>724</v>
      </c>
      <c r="C971" s="9" t="s">
        <v>19</v>
      </c>
      <c r="D971" s="18">
        <v>1306697.1200000001</v>
      </c>
      <c r="E971" s="17">
        <f t="shared" si="74"/>
        <v>-325629.92000000016</v>
      </c>
      <c r="F971" s="18">
        <v>1306697.1200000001</v>
      </c>
      <c r="G971" s="18">
        <v>981067.2</v>
      </c>
      <c r="H971" s="2"/>
    </row>
    <row r="972" spans="1:8" ht="42.75">
      <c r="A972" s="14" t="s">
        <v>725</v>
      </c>
      <c r="B972" s="15" t="s">
        <v>726</v>
      </c>
      <c r="C972" s="15"/>
      <c r="D972" s="16">
        <f>D973+D977+D981+D985+D989+D993+D997</f>
        <v>1018424.5</v>
      </c>
      <c r="E972" s="17">
        <f t="shared" si="74"/>
        <v>-864619.5</v>
      </c>
      <c r="F972" s="16">
        <f>F973+F977+F981+F985+F989+F993+F997</f>
        <v>1018424.5</v>
      </c>
      <c r="G972" s="16">
        <f>G973+G977+G981+G985+G989+G993+G997</f>
        <v>153805</v>
      </c>
      <c r="H972" s="2"/>
    </row>
    <row r="973" spans="1:8" ht="45" outlineLevel="2">
      <c r="A973" s="8" t="s">
        <v>727</v>
      </c>
      <c r="B973" s="9" t="s">
        <v>728</v>
      </c>
      <c r="C973" s="9"/>
      <c r="D973" s="18">
        <f>D974</f>
        <v>350000</v>
      </c>
      <c r="E973" s="17">
        <f t="shared" si="74"/>
        <v>-350000</v>
      </c>
      <c r="F973" s="18">
        <f t="shared" ref="F973:G975" si="80">F974</f>
        <v>350000</v>
      </c>
      <c r="G973" s="18">
        <f t="shared" si="80"/>
        <v>0</v>
      </c>
      <c r="H973" s="2"/>
    </row>
    <row r="974" spans="1:8" ht="45.75" customHeight="1" outlineLevel="3">
      <c r="A974" s="8" t="s">
        <v>729</v>
      </c>
      <c r="B974" s="9" t="s">
        <v>730</v>
      </c>
      <c r="C974" s="9"/>
      <c r="D974" s="18">
        <f>D975</f>
        <v>350000</v>
      </c>
      <c r="E974" s="17">
        <f t="shared" si="74"/>
        <v>-350000</v>
      </c>
      <c r="F974" s="18">
        <f t="shared" si="80"/>
        <v>350000</v>
      </c>
      <c r="G974" s="18">
        <f t="shared" si="80"/>
        <v>0</v>
      </c>
      <c r="H974" s="2"/>
    </row>
    <row r="975" spans="1:8" ht="30" outlineLevel="4">
      <c r="A975" s="8" t="s">
        <v>16</v>
      </c>
      <c r="B975" s="9" t="s">
        <v>730</v>
      </c>
      <c r="C975" s="9" t="s">
        <v>17</v>
      </c>
      <c r="D975" s="18">
        <f>D976</f>
        <v>350000</v>
      </c>
      <c r="E975" s="17">
        <f t="shared" si="74"/>
        <v>-350000</v>
      </c>
      <c r="F975" s="18">
        <f t="shared" si="80"/>
        <v>350000</v>
      </c>
      <c r="G975" s="18">
        <f t="shared" si="80"/>
        <v>0</v>
      </c>
      <c r="H975" s="2"/>
    </row>
    <row r="976" spans="1:8" ht="30" outlineLevel="5">
      <c r="A976" s="8" t="s">
        <v>18</v>
      </c>
      <c r="B976" s="9" t="s">
        <v>730</v>
      </c>
      <c r="C976" s="9" t="s">
        <v>19</v>
      </c>
      <c r="D976" s="18">
        <v>350000</v>
      </c>
      <c r="E976" s="17">
        <f t="shared" si="74"/>
        <v>-350000</v>
      </c>
      <c r="F976" s="18">
        <v>350000</v>
      </c>
      <c r="G976" s="18">
        <v>0</v>
      </c>
      <c r="H976" s="2"/>
    </row>
    <row r="977" spans="1:8" ht="30.75" customHeight="1" outlineLevel="2">
      <c r="A977" s="8" t="s">
        <v>731</v>
      </c>
      <c r="B977" s="9" t="s">
        <v>732</v>
      </c>
      <c r="C977" s="9"/>
      <c r="D977" s="18">
        <f>D978</f>
        <v>100000</v>
      </c>
      <c r="E977" s="17">
        <f t="shared" si="74"/>
        <v>-100000</v>
      </c>
      <c r="F977" s="18">
        <f t="shared" ref="F977:G979" si="81">F978</f>
        <v>100000</v>
      </c>
      <c r="G977" s="18">
        <f t="shared" si="81"/>
        <v>0</v>
      </c>
      <c r="H977" s="2"/>
    </row>
    <row r="978" spans="1:8" outlineLevel="3">
      <c r="A978" s="8" t="s">
        <v>733</v>
      </c>
      <c r="B978" s="9" t="s">
        <v>734</v>
      </c>
      <c r="C978" s="9"/>
      <c r="D978" s="18">
        <f>D979</f>
        <v>100000</v>
      </c>
      <c r="E978" s="17">
        <f t="shared" si="74"/>
        <v>-100000</v>
      </c>
      <c r="F978" s="18">
        <f t="shared" si="81"/>
        <v>100000</v>
      </c>
      <c r="G978" s="18">
        <f t="shared" si="81"/>
        <v>0</v>
      </c>
      <c r="H978" s="2"/>
    </row>
    <row r="979" spans="1:8" ht="30.75" customHeight="1" outlineLevel="4">
      <c r="A979" s="8" t="s">
        <v>16</v>
      </c>
      <c r="B979" s="9" t="s">
        <v>734</v>
      </c>
      <c r="C979" s="9" t="s">
        <v>17</v>
      </c>
      <c r="D979" s="18">
        <f>D980</f>
        <v>100000</v>
      </c>
      <c r="E979" s="17">
        <f t="shared" si="74"/>
        <v>-100000</v>
      </c>
      <c r="F979" s="18">
        <f t="shared" si="81"/>
        <v>100000</v>
      </c>
      <c r="G979" s="18">
        <f t="shared" si="81"/>
        <v>0</v>
      </c>
      <c r="H979" s="2"/>
    </row>
    <row r="980" spans="1:8" ht="30" outlineLevel="5">
      <c r="A980" s="8" t="s">
        <v>18</v>
      </c>
      <c r="B980" s="9" t="s">
        <v>734</v>
      </c>
      <c r="C980" s="9" t="s">
        <v>19</v>
      </c>
      <c r="D980" s="18">
        <v>100000</v>
      </c>
      <c r="E980" s="17">
        <f t="shared" si="74"/>
        <v>-100000</v>
      </c>
      <c r="F980" s="18">
        <v>100000</v>
      </c>
      <c r="G980" s="18"/>
      <c r="H980" s="2"/>
    </row>
    <row r="981" spans="1:8" outlineLevel="2">
      <c r="A981" s="8" t="s">
        <v>735</v>
      </c>
      <c r="B981" s="9" t="s">
        <v>736</v>
      </c>
      <c r="C981" s="9"/>
      <c r="D981" s="18">
        <f>D982</f>
        <v>100000</v>
      </c>
      <c r="E981" s="17">
        <f t="shared" si="74"/>
        <v>-100000</v>
      </c>
      <c r="F981" s="18">
        <f t="shared" ref="F981:G983" si="82">F982</f>
        <v>100000</v>
      </c>
      <c r="G981" s="18">
        <f t="shared" si="82"/>
        <v>0</v>
      </c>
      <c r="H981" s="2"/>
    </row>
    <row r="982" spans="1:8" outlineLevel="3">
      <c r="A982" s="8" t="s">
        <v>737</v>
      </c>
      <c r="B982" s="9" t="s">
        <v>738</v>
      </c>
      <c r="C982" s="9"/>
      <c r="D982" s="18">
        <f>D983</f>
        <v>100000</v>
      </c>
      <c r="E982" s="17">
        <f t="shared" si="74"/>
        <v>-100000</v>
      </c>
      <c r="F982" s="18">
        <f t="shared" si="82"/>
        <v>100000</v>
      </c>
      <c r="G982" s="18">
        <f t="shared" si="82"/>
        <v>0</v>
      </c>
      <c r="H982" s="2"/>
    </row>
    <row r="983" spans="1:8" ht="31.5" customHeight="1" outlineLevel="4">
      <c r="A983" s="8" t="s">
        <v>16</v>
      </c>
      <c r="B983" s="9" t="s">
        <v>738</v>
      </c>
      <c r="C983" s="9" t="s">
        <v>17</v>
      </c>
      <c r="D983" s="18">
        <f>D984</f>
        <v>100000</v>
      </c>
      <c r="E983" s="17">
        <f t="shared" si="74"/>
        <v>-100000</v>
      </c>
      <c r="F983" s="18">
        <f t="shared" si="82"/>
        <v>100000</v>
      </c>
      <c r="G983" s="18">
        <f t="shared" si="82"/>
        <v>0</v>
      </c>
      <c r="H983" s="2"/>
    </row>
    <row r="984" spans="1:8" ht="30" outlineLevel="5">
      <c r="A984" s="8" t="s">
        <v>18</v>
      </c>
      <c r="B984" s="9" t="s">
        <v>738</v>
      </c>
      <c r="C984" s="9" t="s">
        <v>19</v>
      </c>
      <c r="D984" s="18">
        <v>100000</v>
      </c>
      <c r="E984" s="17">
        <f t="shared" si="74"/>
        <v>-100000</v>
      </c>
      <c r="F984" s="18">
        <v>100000</v>
      </c>
      <c r="G984" s="18"/>
      <c r="H984" s="2"/>
    </row>
    <row r="985" spans="1:8" ht="75" outlineLevel="2">
      <c r="A985" s="19" t="s">
        <v>739</v>
      </c>
      <c r="B985" s="9" t="s">
        <v>740</v>
      </c>
      <c r="C985" s="9"/>
      <c r="D985" s="18">
        <f>D986</f>
        <v>100000</v>
      </c>
      <c r="E985" s="17">
        <f t="shared" si="74"/>
        <v>-100000</v>
      </c>
      <c r="F985" s="18">
        <f t="shared" ref="F985:G987" si="83">F986</f>
        <v>100000</v>
      </c>
      <c r="G985" s="18">
        <f t="shared" si="83"/>
        <v>0</v>
      </c>
      <c r="H985" s="2"/>
    </row>
    <row r="986" spans="1:8" ht="75" outlineLevel="3">
      <c r="A986" s="19" t="s">
        <v>741</v>
      </c>
      <c r="B986" s="9" t="s">
        <v>847</v>
      </c>
      <c r="C986" s="9"/>
      <c r="D986" s="18">
        <f>D987</f>
        <v>100000</v>
      </c>
      <c r="E986" s="17">
        <f t="shared" si="74"/>
        <v>-100000</v>
      </c>
      <c r="F986" s="18">
        <f t="shared" si="83"/>
        <v>100000</v>
      </c>
      <c r="G986" s="18">
        <f t="shared" si="83"/>
        <v>0</v>
      </c>
      <c r="H986" s="2"/>
    </row>
    <row r="987" spans="1:8" ht="32.25" customHeight="1" outlineLevel="4">
      <c r="A987" s="8" t="s">
        <v>16</v>
      </c>
      <c r="B987" s="9" t="s">
        <v>847</v>
      </c>
      <c r="C987" s="9" t="s">
        <v>17</v>
      </c>
      <c r="D987" s="18">
        <f>D988</f>
        <v>100000</v>
      </c>
      <c r="E987" s="17">
        <f t="shared" si="74"/>
        <v>-100000</v>
      </c>
      <c r="F987" s="18">
        <f t="shared" si="83"/>
        <v>100000</v>
      </c>
      <c r="G987" s="18">
        <f t="shared" si="83"/>
        <v>0</v>
      </c>
      <c r="H987" s="2"/>
    </row>
    <row r="988" spans="1:8" ht="30" outlineLevel="5">
      <c r="A988" s="8" t="s">
        <v>18</v>
      </c>
      <c r="B988" s="9" t="s">
        <v>847</v>
      </c>
      <c r="C988" s="9" t="s">
        <v>19</v>
      </c>
      <c r="D988" s="18">
        <v>100000</v>
      </c>
      <c r="E988" s="17">
        <f t="shared" si="74"/>
        <v>-100000</v>
      </c>
      <c r="F988" s="18">
        <v>100000</v>
      </c>
      <c r="G988" s="18"/>
      <c r="H988" s="2"/>
    </row>
    <row r="989" spans="1:8" outlineLevel="2">
      <c r="A989" s="8" t="s">
        <v>742</v>
      </c>
      <c r="B989" s="9" t="s">
        <v>743</v>
      </c>
      <c r="C989" s="9"/>
      <c r="D989" s="18">
        <f>D990</f>
        <v>100000</v>
      </c>
      <c r="E989" s="17">
        <f t="shared" si="74"/>
        <v>-100000</v>
      </c>
      <c r="F989" s="18">
        <f t="shared" ref="F989:G991" si="84">F990</f>
        <v>100000</v>
      </c>
      <c r="G989" s="18">
        <f t="shared" si="84"/>
        <v>0</v>
      </c>
      <c r="H989" s="2"/>
    </row>
    <row r="990" spans="1:8" outlineLevel="3">
      <c r="A990" s="8" t="s">
        <v>744</v>
      </c>
      <c r="B990" s="9" t="s">
        <v>745</v>
      </c>
      <c r="C990" s="9"/>
      <c r="D990" s="18">
        <f>D991</f>
        <v>100000</v>
      </c>
      <c r="E990" s="17">
        <f t="shared" si="74"/>
        <v>-100000</v>
      </c>
      <c r="F990" s="18">
        <f t="shared" si="84"/>
        <v>100000</v>
      </c>
      <c r="G990" s="18">
        <f t="shared" si="84"/>
        <v>0</v>
      </c>
      <c r="H990" s="2"/>
    </row>
    <row r="991" spans="1:8" ht="32.25" customHeight="1" outlineLevel="4">
      <c r="A991" s="8" t="s">
        <v>16</v>
      </c>
      <c r="B991" s="9" t="s">
        <v>745</v>
      </c>
      <c r="C991" s="9" t="s">
        <v>17</v>
      </c>
      <c r="D991" s="18">
        <f>D992</f>
        <v>100000</v>
      </c>
      <c r="E991" s="17">
        <f t="shared" si="74"/>
        <v>-100000</v>
      </c>
      <c r="F991" s="18">
        <f t="shared" si="84"/>
        <v>100000</v>
      </c>
      <c r="G991" s="18">
        <f t="shared" si="84"/>
        <v>0</v>
      </c>
      <c r="H991" s="2"/>
    </row>
    <row r="992" spans="1:8" ht="30" outlineLevel="5">
      <c r="A992" s="8" t="s">
        <v>18</v>
      </c>
      <c r="B992" s="9" t="s">
        <v>745</v>
      </c>
      <c r="C992" s="9" t="s">
        <v>19</v>
      </c>
      <c r="D992" s="18">
        <v>100000</v>
      </c>
      <c r="E992" s="17">
        <f t="shared" si="74"/>
        <v>-100000</v>
      </c>
      <c r="F992" s="18">
        <v>100000</v>
      </c>
      <c r="G992" s="18"/>
      <c r="H992" s="2"/>
    </row>
    <row r="993" spans="1:8" ht="59.25" customHeight="1" outlineLevel="2">
      <c r="A993" s="8" t="s">
        <v>746</v>
      </c>
      <c r="B993" s="9" t="s">
        <v>747</v>
      </c>
      <c r="C993" s="9"/>
      <c r="D993" s="18">
        <f>D994</f>
        <v>100000</v>
      </c>
      <c r="E993" s="17">
        <f t="shared" si="74"/>
        <v>-100000</v>
      </c>
      <c r="F993" s="18">
        <f t="shared" ref="F993:G995" si="85">F994</f>
        <v>100000</v>
      </c>
      <c r="G993" s="18">
        <f t="shared" si="85"/>
        <v>0</v>
      </c>
      <c r="H993" s="2"/>
    </row>
    <row r="994" spans="1:8" ht="45" outlineLevel="3">
      <c r="A994" s="8" t="s">
        <v>748</v>
      </c>
      <c r="B994" s="9" t="s">
        <v>749</v>
      </c>
      <c r="C994" s="9"/>
      <c r="D994" s="18">
        <f>D995</f>
        <v>100000</v>
      </c>
      <c r="E994" s="17">
        <f t="shared" si="74"/>
        <v>-100000</v>
      </c>
      <c r="F994" s="18">
        <f t="shared" si="85"/>
        <v>100000</v>
      </c>
      <c r="G994" s="18">
        <f t="shared" si="85"/>
        <v>0</v>
      </c>
      <c r="H994" s="2"/>
    </row>
    <row r="995" spans="1:8" ht="33.75" customHeight="1" outlineLevel="4">
      <c r="A995" s="8" t="s">
        <v>16</v>
      </c>
      <c r="B995" s="9" t="s">
        <v>749</v>
      </c>
      <c r="C995" s="9" t="s">
        <v>17</v>
      </c>
      <c r="D995" s="18">
        <f>D996</f>
        <v>100000</v>
      </c>
      <c r="E995" s="17">
        <f t="shared" si="74"/>
        <v>-100000</v>
      </c>
      <c r="F995" s="18">
        <f t="shared" si="85"/>
        <v>100000</v>
      </c>
      <c r="G995" s="18">
        <f t="shared" si="85"/>
        <v>0</v>
      </c>
      <c r="H995" s="2"/>
    </row>
    <row r="996" spans="1:8" ht="30" outlineLevel="5">
      <c r="A996" s="8" t="s">
        <v>18</v>
      </c>
      <c r="B996" s="9" t="s">
        <v>749</v>
      </c>
      <c r="C996" s="9" t="s">
        <v>19</v>
      </c>
      <c r="D996" s="18">
        <v>100000</v>
      </c>
      <c r="E996" s="17">
        <f t="shared" si="74"/>
        <v>-100000</v>
      </c>
      <c r="F996" s="18">
        <v>100000</v>
      </c>
      <c r="G996" s="18"/>
      <c r="H996" s="2"/>
    </row>
    <row r="997" spans="1:8" ht="47.25" customHeight="1" outlineLevel="2">
      <c r="A997" s="8" t="s">
        <v>750</v>
      </c>
      <c r="B997" s="9" t="s">
        <v>751</v>
      </c>
      <c r="C997" s="9"/>
      <c r="D997" s="18">
        <f>D998</f>
        <v>168424.5</v>
      </c>
      <c r="E997" s="17">
        <f t="shared" si="74"/>
        <v>-14619.5</v>
      </c>
      <c r="F997" s="18">
        <f t="shared" ref="F997:G999" si="86">F998</f>
        <v>168424.5</v>
      </c>
      <c r="G997" s="18">
        <f t="shared" si="86"/>
        <v>153805</v>
      </c>
      <c r="H997" s="2"/>
    </row>
    <row r="998" spans="1:8" ht="30" outlineLevel="3">
      <c r="A998" s="8" t="s">
        <v>752</v>
      </c>
      <c r="B998" s="9" t="s">
        <v>753</v>
      </c>
      <c r="C998" s="9"/>
      <c r="D998" s="18">
        <f>D999</f>
        <v>168424.5</v>
      </c>
      <c r="E998" s="17">
        <f t="shared" si="74"/>
        <v>-14619.5</v>
      </c>
      <c r="F998" s="18">
        <f t="shared" si="86"/>
        <v>168424.5</v>
      </c>
      <c r="G998" s="18">
        <f t="shared" si="86"/>
        <v>153805</v>
      </c>
      <c r="H998" s="2"/>
    </row>
    <row r="999" spans="1:8" ht="33" customHeight="1" outlineLevel="4">
      <c r="A999" s="8" t="s">
        <v>16</v>
      </c>
      <c r="B999" s="9" t="s">
        <v>753</v>
      </c>
      <c r="C999" s="9" t="s">
        <v>17</v>
      </c>
      <c r="D999" s="18">
        <f>D1000</f>
        <v>168424.5</v>
      </c>
      <c r="E999" s="17">
        <f t="shared" si="74"/>
        <v>-14619.5</v>
      </c>
      <c r="F999" s="18">
        <f t="shared" si="86"/>
        <v>168424.5</v>
      </c>
      <c r="G999" s="18">
        <f t="shared" si="86"/>
        <v>153805</v>
      </c>
      <c r="H999" s="2"/>
    </row>
    <row r="1000" spans="1:8" ht="30" outlineLevel="5">
      <c r="A1000" s="8" t="s">
        <v>18</v>
      </c>
      <c r="B1000" s="9" t="s">
        <v>753</v>
      </c>
      <c r="C1000" s="9" t="s">
        <v>19</v>
      </c>
      <c r="D1000" s="18">
        <v>168424.5</v>
      </c>
      <c r="E1000" s="17">
        <f t="shared" si="74"/>
        <v>-14619.5</v>
      </c>
      <c r="F1000" s="18">
        <v>168424.5</v>
      </c>
      <c r="G1000" s="18">
        <v>153805</v>
      </c>
      <c r="H1000" s="2"/>
    </row>
    <row r="1001" spans="1:8" ht="28.5">
      <c r="A1001" s="14" t="s">
        <v>754</v>
      </c>
      <c r="B1001" s="15" t="s">
        <v>755</v>
      </c>
      <c r="C1001" s="15"/>
      <c r="D1001" s="16">
        <f>D1002+D1008+D1012</f>
        <v>7273182</v>
      </c>
      <c r="E1001" s="17">
        <f t="shared" si="74"/>
        <v>-710195.60000000056</v>
      </c>
      <c r="F1001" s="16">
        <f>F1002+F1008+F1012</f>
        <v>7273182</v>
      </c>
      <c r="G1001" s="16">
        <f>G1002+G1008+G1012</f>
        <v>6562986.3999999994</v>
      </c>
      <c r="H1001" s="2"/>
    </row>
    <row r="1002" spans="1:8" ht="33.75" customHeight="1" outlineLevel="2">
      <c r="A1002" s="19" t="s">
        <v>848</v>
      </c>
      <c r="B1002" s="9" t="s">
        <v>756</v>
      </c>
      <c r="C1002" s="9"/>
      <c r="D1002" s="18">
        <f>D1003</f>
        <v>3790444</v>
      </c>
      <c r="E1002" s="17">
        <f t="shared" si="74"/>
        <v>-271668.73</v>
      </c>
      <c r="F1002" s="18">
        <f>F1003</f>
        <v>3688081.32</v>
      </c>
      <c r="G1002" s="18">
        <f>G1003</f>
        <v>3518775.27</v>
      </c>
      <c r="H1002" s="2"/>
    </row>
    <row r="1003" spans="1:8" ht="30" customHeight="1" outlineLevel="3">
      <c r="A1003" s="8" t="s">
        <v>849</v>
      </c>
      <c r="B1003" s="9" t="s">
        <v>757</v>
      </c>
      <c r="C1003" s="9"/>
      <c r="D1003" s="18">
        <f>D1004+D1006</f>
        <v>3790444</v>
      </c>
      <c r="E1003" s="17">
        <f t="shared" si="74"/>
        <v>-271668.73</v>
      </c>
      <c r="F1003" s="18">
        <f>F1004+F1006</f>
        <v>3688081.32</v>
      </c>
      <c r="G1003" s="18">
        <f>G1004+G1006</f>
        <v>3518775.27</v>
      </c>
      <c r="H1003" s="2"/>
    </row>
    <row r="1004" spans="1:8" ht="45" outlineLevel="4">
      <c r="A1004" s="8" t="s">
        <v>30</v>
      </c>
      <c r="B1004" s="9" t="s">
        <v>757</v>
      </c>
      <c r="C1004" s="9" t="s">
        <v>31</v>
      </c>
      <c r="D1004" s="18">
        <f>D1005</f>
        <v>3624704</v>
      </c>
      <c r="E1004" s="17">
        <f t="shared" si="74"/>
        <v>-217478.72999999998</v>
      </c>
      <c r="F1004" s="18">
        <f>F1005</f>
        <v>3557489.23</v>
      </c>
      <c r="G1004" s="18">
        <f>G1005</f>
        <v>3407225.27</v>
      </c>
      <c r="H1004" s="2"/>
    </row>
    <row r="1005" spans="1:8" outlineLevel="5">
      <c r="A1005" s="8" t="s">
        <v>32</v>
      </c>
      <c r="B1005" s="9" t="s">
        <v>757</v>
      </c>
      <c r="C1005" s="9" t="s">
        <v>33</v>
      </c>
      <c r="D1005" s="18">
        <v>3624704</v>
      </c>
      <c r="E1005" s="17">
        <f t="shared" si="74"/>
        <v>-217478.72999999998</v>
      </c>
      <c r="F1005" s="18">
        <v>3557489.23</v>
      </c>
      <c r="G1005" s="18">
        <v>3407225.27</v>
      </c>
      <c r="H1005" s="2"/>
    </row>
    <row r="1006" spans="1:8" ht="28.5" customHeight="1" outlineLevel="4">
      <c r="A1006" s="8" t="s">
        <v>16</v>
      </c>
      <c r="B1006" s="9" t="s">
        <v>757</v>
      </c>
      <c r="C1006" s="9" t="s">
        <v>17</v>
      </c>
      <c r="D1006" s="18">
        <f>D1007</f>
        <v>165740</v>
      </c>
      <c r="E1006" s="17">
        <f t="shared" si="74"/>
        <v>-54190</v>
      </c>
      <c r="F1006" s="18">
        <f>F1007</f>
        <v>130592.09</v>
      </c>
      <c r="G1006" s="18">
        <f>G1007</f>
        <v>111550</v>
      </c>
      <c r="H1006" s="2"/>
    </row>
    <row r="1007" spans="1:8" ht="30" outlineLevel="5">
      <c r="A1007" s="8" t="s">
        <v>18</v>
      </c>
      <c r="B1007" s="9" t="s">
        <v>757</v>
      </c>
      <c r="C1007" s="9" t="s">
        <v>19</v>
      </c>
      <c r="D1007" s="18">
        <v>165740</v>
      </c>
      <c r="E1007" s="17">
        <f t="shared" si="74"/>
        <v>-54190</v>
      </c>
      <c r="F1007" s="18">
        <v>130592.09</v>
      </c>
      <c r="G1007" s="18">
        <v>111550</v>
      </c>
      <c r="H1007" s="2"/>
    </row>
    <row r="1008" spans="1:8" ht="30" outlineLevel="2">
      <c r="A1008" s="8" t="s">
        <v>758</v>
      </c>
      <c r="B1008" s="9" t="s">
        <v>759</v>
      </c>
      <c r="C1008" s="9"/>
      <c r="D1008" s="18">
        <f>D1009</f>
        <v>1298000</v>
      </c>
      <c r="E1008" s="17">
        <f t="shared" ref="E1008:E1053" si="87">G1008-D1008</f>
        <v>-3812</v>
      </c>
      <c r="F1008" s="18">
        <f t="shared" ref="F1008:G1010" si="88">F1009</f>
        <v>1297872</v>
      </c>
      <c r="G1008" s="18">
        <f t="shared" si="88"/>
        <v>1294188</v>
      </c>
      <c r="H1008" s="2"/>
    </row>
    <row r="1009" spans="1:8" ht="27.75" customHeight="1" outlineLevel="3">
      <c r="A1009" s="8" t="s">
        <v>760</v>
      </c>
      <c r="B1009" s="9" t="s">
        <v>761</v>
      </c>
      <c r="C1009" s="9"/>
      <c r="D1009" s="18">
        <f>D1010</f>
        <v>1298000</v>
      </c>
      <c r="E1009" s="17">
        <f t="shared" si="87"/>
        <v>-3812</v>
      </c>
      <c r="F1009" s="18">
        <f t="shared" si="88"/>
        <v>1297872</v>
      </c>
      <c r="G1009" s="18">
        <f t="shared" si="88"/>
        <v>1294188</v>
      </c>
      <c r="H1009" s="2"/>
    </row>
    <row r="1010" spans="1:8" ht="45" outlineLevel="4">
      <c r="A1010" s="8" t="s">
        <v>30</v>
      </c>
      <c r="B1010" s="9" t="s">
        <v>761</v>
      </c>
      <c r="C1010" s="9" t="s">
        <v>31</v>
      </c>
      <c r="D1010" s="18">
        <f>D1011</f>
        <v>1298000</v>
      </c>
      <c r="E1010" s="17">
        <f t="shared" si="87"/>
        <v>-3812</v>
      </c>
      <c r="F1010" s="18">
        <f t="shared" si="88"/>
        <v>1297872</v>
      </c>
      <c r="G1010" s="18">
        <f t="shared" si="88"/>
        <v>1294188</v>
      </c>
      <c r="H1010" s="2"/>
    </row>
    <row r="1011" spans="1:8" outlineLevel="5">
      <c r="A1011" s="8" t="s">
        <v>32</v>
      </c>
      <c r="B1011" s="9" t="s">
        <v>761</v>
      </c>
      <c r="C1011" s="9" t="s">
        <v>33</v>
      </c>
      <c r="D1011" s="18">
        <v>1298000</v>
      </c>
      <c r="E1011" s="17">
        <f t="shared" si="87"/>
        <v>-3812</v>
      </c>
      <c r="F1011" s="18">
        <v>1297872</v>
      </c>
      <c r="G1011" s="18">
        <v>1294188</v>
      </c>
      <c r="H1011" s="2"/>
    </row>
    <row r="1012" spans="1:8" outlineLevel="2">
      <c r="A1012" s="8" t="s">
        <v>762</v>
      </c>
      <c r="B1012" s="9" t="s">
        <v>763</v>
      </c>
      <c r="C1012" s="9"/>
      <c r="D1012" s="18">
        <f>D1013+D1016+D1019</f>
        <v>2184738</v>
      </c>
      <c r="E1012" s="17">
        <f t="shared" si="87"/>
        <v>-434714.87000000011</v>
      </c>
      <c r="F1012" s="18">
        <f>F1013+F1016+F1019</f>
        <v>2287228.6799999997</v>
      </c>
      <c r="G1012" s="18">
        <f>G1013+G1016+G1019</f>
        <v>1750023.13</v>
      </c>
      <c r="H1012" s="2"/>
    </row>
    <row r="1013" spans="1:8" ht="31.5" customHeight="1" outlineLevel="3">
      <c r="A1013" s="8" t="s">
        <v>850</v>
      </c>
      <c r="B1013" s="9" t="s">
        <v>764</v>
      </c>
      <c r="C1013" s="9"/>
      <c r="D1013" s="18">
        <f>D1014</f>
        <v>1420000</v>
      </c>
      <c r="E1013" s="17">
        <f t="shared" si="87"/>
        <v>126628.12999999989</v>
      </c>
      <c r="F1013" s="18">
        <f>F1014</f>
        <v>1546628.13</v>
      </c>
      <c r="G1013" s="18">
        <f>G1014</f>
        <v>1546628.13</v>
      </c>
      <c r="H1013" s="2"/>
    </row>
    <row r="1014" spans="1:8" outlineLevel="4">
      <c r="A1014" s="8" t="s">
        <v>8</v>
      </c>
      <c r="B1014" s="9" t="s">
        <v>764</v>
      </c>
      <c r="C1014" s="9" t="s">
        <v>9</v>
      </c>
      <c r="D1014" s="18">
        <f>D1015</f>
        <v>1420000</v>
      </c>
      <c r="E1014" s="17">
        <f t="shared" si="87"/>
        <v>126628.12999999989</v>
      </c>
      <c r="F1014" s="18">
        <f>F1015</f>
        <v>1546628.13</v>
      </c>
      <c r="G1014" s="18">
        <f>G1015</f>
        <v>1546628.13</v>
      </c>
      <c r="H1014" s="2"/>
    </row>
    <row r="1015" spans="1:8" outlineLevel="5">
      <c r="A1015" s="8" t="s">
        <v>10</v>
      </c>
      <c r="B1015" s="9" t="s">
        <v>764</v>
      </c>
      <c r="C1015" s="9" t="s">
        <v>11</v>
      </c>
      <c r="D1015" s="18">
        <v>1420000</v>
      </c>
      <c r="E1015" s="17">
        <f t="shared" si="87"/>
        <v>126628.12999999989</v>
      </c>
      <c r="F1015" s="18">
        <v>1546628.13</v>
      </c>
      <c r="G1015" s="18">
        <v>1546628.13</v>
      </c>
      <c r="H1015" s="2"/>
    </row>
    <row r="1016" spans="1:8" outlineLevel="3">
      <c r="A1016" s="8" t="s">
        <v>765</v>
      </c>
      <c r="B1016" s="9" t="s">
        <v>766</v>
      </c>
      <c r="C1016" s="9"/>
      <c r="D1016" s="18">
        <f>D1017</f>
        <v>251612</v>
      </c>
      <c r="E1016" s="17">
        <f t="shared" si="87"/>
        <v>-98477</v>
      </c>
      <c r="F1016" s="18">
        <f>F1017</f>
        <v>223891</v>
      </c>
      <c r="G1016" s="18">
        <f>G1017</f>
        <v>153135</v>
      </c>
      <c r="H1016" s="2"/>
    </row>
    <row r="1017" spans="1:8" ht="45" outlineLevel="4">
      <c r="A1017" s="8" t="s">
        <v>30</v>
      </c>
      <c r="B1017" s="9" t="s">
        <v>766</v>
      </c>
      <c r="C1017" s="9" t="s">
        <v>31</v>
      </c>
      <c r="D1017" s="18">
        <f>D1018</f>
        <v>251612</v>
      </c>
      <c r="E1017" s="17">
        <f t="shared" si="87"/>
        <v>-98477</v>
      </c>
      <c r="F1017" s="18">
        <f>F1018</f>
        <v>223891</v>
      </c>
      <c r="G1017" s="18">
        <f>G1018</f>
        <v>153135</v>
      </c>
      <c r="H1017" s="2"/>
    </row>
    <row r="1018" spans="1:8" outlineLevel="5">
      <c r="A1018" s="8" t="s">
        <v>32</v>
      </c>
      <c r="B1018" s="9" t="s">
        <v>766</v>
      </c>
      <c r="C1018" s="9" t="s">
        <v>33</v>
      </c>
      <c r="D1018" s="18">
        <v>251612</v>
      </c>
      <c r="E1018" s="17">
        <f t="shared" si="87"/>
        <v>-98477</v>
      </c>
      <c r="F1018" s="18">
        <v>223891</v>
      </c>
      <c r="G1018" s="18">
        <v>153135</v>
      </c>
      <c r="H1018" s="2"/>
    </row>
    <row r="1019" spans="1:8" outlineLevel="3">
      <c r="A1019" s="8" t="s">
        <v>767</v>
      </c>
      <c r="B1019" s="9" t="s">
        <v>768</v>
      </c>
      <c r="C1019" s="9"/>
      <c r="D1019" s="18">
        <f>D1020</f>
        <v>513126</v>
      </c>
      <c r="E1019" s="17">
        <f t="shared" si="87"/>
        <v>-462866</v>
      </c>
      <c r="F1019" s="18">
        <f>F1020</f>
        <v>516709.55</v>
      </c>
      <c r="G1019" s="18">
        <f>G1020</f>
        <v>50260</v>
      </c>
      <c r="H1019" s="2"/>
    </row>
    <row r="1020" spans="1:8" ht="26.25" customHeight="1" outlineLevel="4">
      <c r="A1020" s="8" t="s">
        <v>16</v>
      </c>
      <c r="B1020" s="9" t="s">
        <v>768</v>
      </c>
      <c r="C1020" s="9" t="s">
        <v>17</v>
      </c>
      <c r="D1020" s="18">
        <f>D1021</f>
        <v>513126</v>
      </c>
      <c r="E1020" s="17">
        <f t="shared" si="87"/>
        <v>-462866</v>
      </c>
      <c r="F1020" s="18">
        <f>F1021</f>
        <v>516709.55</v>
      </c>
      <c r="G1020" s="18">
        <f>G1021</f>
        <v>50260</v>
      </c>
      <c r="H1020" s="2"/>
    </row>
    <row r="1021" spans="1:8" ht="30" outlineLevel="5">
      <c r="A1021" s="8" t="s">
        <v>18</v>
      </c>
      <c r="B1021" s="9" t="s">
        <v>768</v>
      </c>
      <c r="C1021" s="9" t="s">
        <v>19</v>
      </c>
      <c r="D1021" s="18">
        <v>513126</v>
      </c>
      <c r="E1021" s="17">
        <f t="shared" si="87"/>
        <v>-462866</v>
      </c>
      <c r="F1021" s="18">
        <v>516709.55</v>
      </c>
      <c r="G1021" s="18">
        <v>50260</v>
      </c>
      <c r="H1021" s="2"/>
    </row>
    <row r="1022" spans="1:8" ht="42.75">
      <c r="A1022" s="14" t="s">
        <v>769</v>
      </c>
      <c r="B1022" s="15" t="s">
        <v>770</v>
      </c>
      <c r="C1022" s="15"/>
      <c r="D1022" s="16">
        <f>D1023</f>
        <v>50000</v>
      </c>
      <c r="E1022" s="17">
        <f t="shared" si="87"/>
        <v>-37800</v>
      </c>
      <c r="F1022" s="16">
        <f t="shared" ref="F1022:G1025" si="89">F1023</f>
        <v>50000</v>
      </c>
      <c r="G1022" s="16">
        <f t="shared" si="89"/>
        <v>12200</v>
      </c>
      <c r="H1022" s="2"/>
    </row>
    <row r="1023" spans="1:8" ht="30" outlineLevel="2">
      <c r="A1023" s="8" t="s">
        <v>771</v>
      </c>
      <c r="B1023" s="9" t="s">
        <v>772</v>
      </c>
      <c r="C1023" s="9"/>
      <c r="D1023" s="18">
        <f>D1024</f>
        <v>50000</v>
      </c>
      <c r="E1023" s="17">
        <f t="shared" si="87"/>
        <v>-37800</v>
      </c>
      <c r="F1023" s="18">
        <f t="shared" si="89"/>
        <v>50000</v>
      </c>
      <c r="G1023" s="18">
        <f t="shared" si="89"/>
        <v>12200</v>
      </c>
      <c r="H1023" s="2"/>
    </row>
    <row r="1024" spans="1:8" ht="30" outlineLevel="3">
      <c r="A1024" s="8" t="s">
        <v>773</v>
      </c>
      <c r="B1024" s="9" t="s">
        <v>774</v>
      </c>
      <c r="C1024" s="9"/>
      <c r="D1024" s="18">
        <f>D1025</f>
        <v>50000</v>
      </c>
      <c r="E1024" s="17">
        <f t="shared" si="87"/>
        <v>-37800</v>
      </c>
      <c r="F1024" s="18">
        <f t="shared" si="89"/>
        <v>50000</v>
      </c>
      <c r="G1024" s="18">
        <f t="shared" si="89"/>
        <v>12200</v>
      </c>
      <c r="H1024" s="2"/>
    </row>
    <row r="1025" spans="1:8" ht="33" customHeight="1" outlineLevel="4">
      <c r="A1025" s="8" t="s">
        <v>16</v>
      </c>
      <c r="B1025" s="9" t="s">
        <v>774</v>
      </c>
      <c r="C1025" s="9" t="s">
        <v>17</v>
      </c>
      <c r="D1025" s="18">
        <f>D1026</f>
        <v>50000</v>
      </c>
      <c r="E1025" s="17">
        <f t="shared" si="87"/>
        <v>-37800</v>
      </c>
      <c r="F1025" s="18">
        <f t="shared" si="89"/>
        <v>50000</v>
      </c>
      <c r="G1025" s="18">
        <f t="shared" si="89"/>
        <v>12200</v>
      </c>
      <c r="H1025" s="2"/>
    </row>
    <row r="1026" spans="1:8" ht="30" outlineLevel="5">
      <c r="A1026" s="8" t="s">
        <v>18</v>
      </c>
      <c r="B1026" s="9" t="s">
        <v>774</v>
      </c>
      <c r="C1026" s="9" t="s">
        <v>19</v>
      </c>
      <c r="D1026" s="18">
        <v>50000</v>
      </c>
      <c r="E1026" s="17">
        <f t="shared" si="87"/>
        <v>-37800</v>
      </c>
      <c r="F1026" s="18">
        <v>50000</v>
      </c>
      <c r="G1026" s="18">
        <v>12200</v>
      </c>
      <c r="H1026" s="2"/>
    </row>
    <row r="1027" spans="1:8" ht="28.5">
      <c r="A1027" s="14" t="s">
        <v>775</v>
      </c>
      <c r="B1027" s="15" t="s">
        <v>776</v>
      </c>
      <c r="C1027" s="15"/>
      <c r="D1027" s="16">
        <f>D1028+D1032</f>
        <v>150000</v>
      </c>
      <c r="E1027" s="17">
        <f t="shared" si="87"/>
        <v>-150000</v>
      </c>
      <c r="F1027" s="16">
        <f>F1028+F1032</f>
        <v>150000</v>
      </c>
      <c r="G1027" s="16">
        <f>G1028+G1032</f>
        <v>0</v>
      </c>
      <c r="H1027" s="2"/>
    </row>
    <row r="1028" spans="1:8" ht="30" outlineLevel="2">
      <c r="A1028" s="8" t="s">
        <v>777</v>
      </c>
      <c r="B1028" s="9" t="s">
        <v>778</v>
      </c>
      <c r="C1028" s="9"/>
      <c r="D1028" s="18">
        <f>D1029</f>
        <v>100000</v>
      </c>
      <c r="E1028" s="17">
        <f t="shared" si="87"/>
        <v>-100000</v>
      </c>
      <c r="F1028" s="18">
        <f t="shared" ref="F1028:G1030" si="90">F1029</f>
        <v>100000</v>
      </c>
      <c r="G1028" s="18">
        <f t="shared" si="90"/>
        <v>0</v>
      </c>
      <c r="H1028" s="2"/>
    </row>
    <row r="1029" spans="1:8" ht="30" outlineLevel="3">
      <c r="A1029" s="8" t="s">
        <v>779</v>
      </c>
      <c r="B1029" s="9" t="s">
        <v>780</v>
      </c>
      <c r="C1029" s="9"/>
      <c r="D1029" s="18">
        <f>D1030</f>
        <v>100000</v>
      </c>
      <c r="E1029" s="17">
        <f t="shared" si="87"/>
        <v>-100000</v>
      </c>
      <c r="F1029" s="18">
        <f t="shared" si="90"/>
        <v>100000</v>
      </c>
      <c r="G1029" s="18">
        <f t="shared" si="90"/>
        <v>0</v>
      </c>
      <c r="H1029" s="2"/>
    </row>
    <row r="1030" spans="1:8" ht="27.75" customHeight="1" outlineLevel="4">
      <c r="A1030" s="8" t="s">
        <v>16</v>
      </c>
      <c r="B1030" s="9" t="s">
        <v>780</v>
      </c>
      <c r="C1030" s="9" t="s">
        <v>17</v>
      </c>
      <c r="D1030" s="18">
        <f>D1031</f>
        <v>100000</v>
      </c>
      <c r="E1030" s="17">
        <f t="shared" si="87"/>
        <v>-100000</v>
      </c>
      <c r="F1030" s="18">
        <f t="shared" si="90"/>
        <v>100000</v>
      </c>
      <c r="G1030" s="18">
        <f t="shared" si="90"/>
        <v>0</v>
      </c>
      <c r="H1030" s="2"/>
    </row>
    <row r="1031" spans="1:8" ht="30" outlineLevel="5">
      <c r="A1031" s="8" t="s">
        <v>18</v>
      </c>
      <c r="B1031" s="9" t="s">
        <v>780</v>
      </c>
      <c r="C1031" s="9" t="s">
        <v>19</v>
      </c>
      <c r="D1031" s="18">
        <v>100000</v>
      </c>
      <c r="E1031" s="17">
        <f t="shared" si="87"/>
        <v>-100000</v>
      </c>
      <c r="F1031" s="18">
        <v>100000</v>
      </c>
      <c r="G1031" s="18">
        <v>0</v>
      </c>
      <c r="H1031" s="2"/>
    </row>
    <row r="1032" spans="1:8" ht="30" outlineLevel="2">
      <c r="A1032" s="8" t="s">
        <v>781</v>
      </c>
      <c r="B1032" s="9" t="s">
        <v>782</v>
      </c>
      <c r="C1032" s="9"/>
      <c r="D1032" s="18">
        <f>D1033</f>
        <v>50000</v>
      </c>
      <c r="E1032" s="17">
        <f t="shared" si="87"/>
        <v>-50000</v>
      </c>
      <c r="F1032" s="18">
        <f t="shared" ref="F1032:G1034" si="91">F1033</f>
        <v>50000</v>
      </c>
      <c r="G1032" s="18">
        <f t="shared" si="91"/>
        <v>0</v>
      </c>
      <c r="H1032" s="2"/>
    </row>
    <row r="1033" spans="1:8" ht="30" outlineLevel="3">
      <c r="A1033" s="8" t="s">
        <v>783</v>
      </c>
      <c r="B1033" s="9" t="s">
        <v>784</v>
      </c>
      <c r="C1033" s="9"/>
      <c r="D1033" s="18">
        <f>D1034</f>
        <v>50000</v>
      </c>
      <c r="E1033" s="17">
        <f t="shared" si="87"/>
        <v>-50000</v>
      </c>
      <c r="F1033" s="18">
        <f t="shared" si="91"/>
        <v>50000</v>
      </c>
      <c r="G1033" s="18">
        <f t="shared" si="91"/>
        <v>0</v>
      </c>
      <c r="H1033" s="2"/>
    </row>
    <row r="1034" spans="1:8" ht="28.5" customHeight="1" outlineLevel="4">
      <c r="A1034" s="8" t="s">
        <v>16</v>
      </c>
      <c r="B1034" s="9" t="s">
        <v>784</v>
      </c>
      <c r="C1034" s="9" t="s">
        <v>17</v>
      </c>
      <c r="D1034" s="18">
        <f>D1035</f>
        <v>50000</v>
      </c>
      <c r="E1034" s="17">
        <f t="shared" si="87"/>
        <v>-50000</v>
      </c>
      <c r="F1034" s="18">
        <f t="shared" si="91"/>
        <v>50000</v>
      </c>
      <c r="G1034" s="18">
        <f t="shared" si="91"/>
        <v>0</v>
      </c>
      <c r="H1034" s="2"/>
    </row>
    <row r="1035" spans="1:8" ht="30" outlineLevel="5">
      <c r="A1035" s="8" t="s">
        <v>18</v>
      </c>
      <c r="B1035" s="9" t="s">
        <v>784</v>
      </c>
      <c r="C1035" s="9" t="s">
        <v>19</v>
      </c>
      <c r="D1035" s="18">
        <v>50000</v>
      </c>
      <c r="E1035" s="17">
        <f t="shared" si="87"/>
        <v>-50000</v>
      </c>
      <c r="F1035" s="18">
        <v>50000</v>
      </c>
      <c r="G1035" s="18">
        <v>0</v>
      </c>
      <c r="H1035" s="2"/>
    </row>
    <row r="1036" spans="1:8">
      <c r="A1036" s="14" t="s">
        <v>785</v>
      </c>
      <c r="B1036" s="15" t="s">
        <v>786</v>
      </c>
      <c r="C1036" s="15"/>
      <c r="D1036" s="16">
        <f>D1037</f>
        <v>1800264</v>
      </c>
      <c r="E1036" s="17">
        <f t="shared" si="87"/>
        <v>0</v>
      </c>
      <c r="F1036" s="16">
        <f t="shared" ref="F1036:G1038" si="92">F1037</f>
        <v>1800264</v>
      </c>
      <c r="G1036" s="16">
        <f t="shared" si="92"/>
        <v>1800264</v>
      </c>
      <c r="H1036" s="2"/>
    </row>
    <row r="1037" spans="1:8" ht="30" outlineLevel="3">
      <c r="A1037" s="8" t="s">
        <v>802</v>
      </c>
      <c r="B1037" s="9" t="s">
        <v>787</v>
      </c>
      <c r="C1037" s="9"/>
      <c r="D1037" s="18">
        <f>D1038</f>
        <v>1800264</v>
      </c>
      <c r="E1037" s="17">
        <f t="shared" si="87"/>
        <v>0</v>
      </c>
      <c r="F1037" s="18">
        <f t="shared" si="92"/>
        <v>1800264</v>
      </c>
      <c r="G1037" s="18">
        <f t="shared" si="92"/>
        <v>1800264</v>
      </c>
      <c r="H1037" s="2"/>
    </row>
    <row r="1038" spans="1:8" ht="45" outlineLevel="4">
      <c r="A1038" s="8" t="s">
        <v>30</v>
      </c>
      <c r="B1038" s="9" t="s">
        <v>787</v>
      </c>
      <c r="C1038" s="9" t="s">
        <v>31</v>
      </c>
      <c r="D1038" s="18">
        <f>D1039</f>
        <v>1800264</v>
      </c>
      <c r="E1038" s="17">
        <f t="shared" si="87"/>
        <v>0</v>
      </c>
      <c r="F1038" s="18">
        <f t="shared" si="92"/>
        <v>1800264</v>
      </c>
      <c r="G1038" s="18">
        <f t="shared" si="92"/>
        <v>1800264</v>
      </c>
      <c r="H1038" s="2"/>
    </row>
    <row r="1039" spans="1:8" outlineLevel="5">
      <c r="A1039" s="8" t="s">
        <v>32</v>
      </c>
      <c r="B1039" s="9" t="s">
        <v>787</v>
      </c>
      <c r="C1039" s="9" t="s">
        <v>33</v>
      </c>
      <c r="D1039" s="18">
        <v>1800264</v>
      </c>
      <c r="E1039" s="17">
        <f t="shared" si="87"/>
        <v>0</v>
      </c>
      <c r="F1039" s="18">
        <v>1800264</v>
      </c>
      <c r="G1039" s="18">
        <v>1800264</v>
      </c>
      <c r="H1039" s="2"/>
    </row>
    <row r="1040" spans="1:8" outlineLevel="5">
      <c r="A1040" s="28" t="s">
        <v>874</v>
      </c>
      <c r="B1040" s="23" t="s">
        <v>875</v>
      </c>
      <c r="C1040" s="23"/>
      <c r="D1040" s="24">
        <v>0</v>
      </c>
      <c r="E1040" s="17">
        <f t="shared" si="87"/>
        <v>4781800</v>
      </c>
      <c r="F1040" s="24">
        <f t="shared" ref="F1040:G1042" si="93">F1041</f>
        <v>4781800</v>
      </c>
      <c r="G1040" s="24">
        <f t="shared" si="93"/>
        <v>4781800</v>
      </c>
      <c r="H1040" s="2"/>
    </row>
    <row r="1041" spans="1:9" ht="32.25" customHeight="1" outlineLevel="5">
      <c r="A1041" s="8" t="s">
        <v>876</v>
      </c>
      <c r="B1041" s="9" t="s">
        <v>877</v>
      </c>
      <c r="C1041" s="9"/>
      <c r="D1041" s="18">
        <v>0</v>
      </c>
      <c r="E1041" s="17">
        <f t="shared" si="87"/>
        <v>4781800</v>
      </c>
      <c r="F1041" s="18">
        <f t="shared" si="93"/>
        <v>4781800</v>
      </c>
      <c r="G1041" s="18">
        <f t="shared" si="93"/>
        <v>4781800</v>
      </c>
      <c r="H1041" s="2"/>
    </row>
    <row r="1042" spans="1:9" outlineLevel="5">
      <c r="A1042" s="8" t="s">
        <v>46</v>
      </c>
      <c r="B1042" s="9" t="s">
        <v>877</v>
      </c>
      <c r="C1042" s="9" t="s">
        <v>47</v>
      </c>
      <c r="D1042" s="18">
        <v>0</v>
      </c>
      <c r="E1042" s="17">
        <f t="shared" si="87"/>
        <v>4781800</v>
      </c>
      <c r="F1042" s="18">
        <f t="shared" si="93"/>
        <v>4781800</v>
      </c>
      <c r="G1042" s="18">
        <f t="shared" si="93"/>
        <v>4781800</v>
      </c>
      <c r="H1042" s="2"/>
    </row>
    <row r="1043" spans="1:9" outlineLevel="5">
      <c r="A1043" s="8" t="s">
        <v>48</v>
      </c>
      <c r="B1043" s="9" t="s">
        <v>877</v>
      </c>
      <c r="C1043" s="9" t="s">
        <v>49</v>
      </c>
      <c r="D1043" s="18">
        <v>0</v>
      </c>
      <c r="E1043" s="17">
        <f t="shared" si="87"/>
        <v>4781800</v>
      </c>
      <c r="F1043" s="18">
        <v>4781800</v>
      </c>
      <c r="G1043" s="18">
        <v>4781800</v>
      </c>
      <c r="H1043" s="2"/>
    </row>
    <row r="1044" spans="1:9" ht="16.5" customHeight="1" outlineLevel="5">
      <c r="A1044" s="22" t="s">
        <v>851</v>
      </c>
      <c r="B1044" s="23" t="s">
        <v>853</v>
      </c>
      <c r="C1044" s="23"/>
      <c r="D1044" s="24">
        <f>D1045</f>
        <v>1662093</v>
      </c>
      <c r="E1044" s="17">
        <f t="shared" si="87"/>
        <v>0</v>
      </c>
      <c r="F1044" s="24">
        <f t="shared" ref="F1044:G1046" si="94">F1045</f>
        <v>1662093</v>
      </c>
      <c r="G1044" s="24">
        <f t="shared" si="94"/>
        <v>1662093</v>
      </c>
      <c r="H1044" s="2"/>
    </row>
    <row r="1045" spans="1:9" ht="20.25" customHeight="1" outlineLevel="5">
      <c r="A1045" s="8" t="s">
        <v>852</v>
      </c>
      <c r="B1045" s="9" t="s">
        <v>854</v>
      </c>
      <c r="C1045" s="9"/>
      <c r="D1045" s="18">
        <f>D1046</f>
        <v>1662093</v>
      </c>
      <c r="E1045" s="17">
        <f t="shared" si="87"/>
        <v>0</v>
      </c>
      <c r="F1045" s="18">
        <f t="shared" si="94"/>
        <v>1662093</v>
      </c>
      <c r="G1045" s="18">
        <f t="shared" si="94"/>
        <v>1662093</v>
      </c>
      <c r="H1045" s="2"/>
    </row>
    <row r="1046" spans="1:9" ht="51" customHeight="1" outlineLevel="5">
      <c r="A1046" s="8" t="s">
        <v>30</v>
      </c>
      <c r="B1046" s="9" t="s">
        <v>854</v>
      </c>
      <c r="C1046" s="9" t="s">
        <v>31</v>
      </c>
      <c r="D1046" s="18">
        <f>D1047</f>
        <v>1662093</v>
      </c>
      <c r="E1046" s="17">
        <f t="shared" si="87"/>
        <v>0</v>
      </c>
      <c r="F1046" s="18">
        <f t="shared" si="94"/>
        <v>1662093</v>
      </c>
      <c r="G1046" s="18">
        <f t="shared" si="94"/>
        <v>1662093</v>
      </c>
      <c r="H1046" s="2"/>
    </row>
    <row r="1047" spans="1:9" ht="18.75" customHeight="1" outlineLevel="5">
      <c r="A1047" s="8" t="s">
        <v>32</v>
      </c>
      <c r="B1047" s="9" t="s">
        <v>854</v>
      </c>
      <c r="C1047" s="9" t="s">
        <v>33</v>
      </c>
      <c r="D1047" s="18">
        <v>1662093</v>
      </c>
      <c r="E1047" s="17">
        <f t="shared" si="87"/>
        <v>0</v>
      </c>
      <c r="F1047" s="18">
        <v>1662093</v>
      </c>
      <c r="G1047" s="18">
        <v>1662093</v>
      </c>
      <c r="H1047" s="2"/>
    </row>
    <row r="1048" spans="1:9">
      <c r="A1048" s="14" t="s">
        <v>788</v>
      </c>
      <c r="B1048" s="15" t="s">
        <v>789</v>
      </c>
      <c r="C1048" s="15"/>
      <c r="D1048" s="16">
        <f>D1049</f>
        <v>38595</v>
      </c>
      <c r="E1048" s="17">
        <f t="shared" si="87"/>
        <v>-38595</v>
      </c>
      <c r="F1048" s="16">
        <f t="shared" ref="F1048:G1051" si="95">F1049</f>
        <v>38595</v>
      </c>
      <c r="G1048" s="16">
        <f t="shared" si="95"/>
        <v>0</v>
      </c>
      <c r="H1048" s="2"/>
    </row>
    <row r="1049" spans="1:9" outlineLevel="1">
      <c r="A1049" s="8" t="s">
        <v>801</v>
      </c>
      <c r="B1049" s="9" t="s">
        <v>790</v>
      </c>
      <c r="C1049" s="9"/>
      <c r="D1049" s="18">
        <f>D1050</f>
        <v>38595</v>
      </c>
      <c r="E1049" s="17">
        <f t="shared" si="87"/>
        <v>-38595</v>
      </c>
      <c r="F1049" s="18">
        <f t="shared" si="95"/>
        <v>38595</v>
      </c>
      <c r="G1049" s="18">
        <f t="shared" si="95"/>
        <v>0</v>
      </c>
      <c r="H1049" s="2"/>
    </row>
    <row r="1050" spans="1:9" ht="46.5" customHeight="1" outlineLevel="3">
      <c r="A1050" s="8" t="s">
        <v>791</v>
      </c>
      <c r="B1050" s="9" t="s">
        <v>792</v>
      </c>
      <c r="C1050" s="9"/>
      <c r="D1050" s="18">
        <f>D1051</f>
        <v>38595</v>
      </c>
      <c r="E1050" s="17">
        <f t="shared" si="87"/>
        <v>-38595</v>
      </c>
      <c r="F1050" s="18">
        <f t="shared" si="95"/>
        <v>38595</v>
      </c>
      <c r="G1050" s="18">
        <f t="shared" si="95"/>
        <v>0</v>
      </c>
      <c r="H1050" s="2"/>
    </row>
    <row r="1051" spans="1:9" ht="32.25" customHeight="1" outlineLevel="4">
      <c r="A1051" s="8" t="s">
        <v>16</v>
      </c>
      <c r="B1051" s="9" t="s">
        <v>792</v>
      </c>
      <c r="C1051" s="9" t="s">
        <v>17</v>
      </c>
      <c r="D1051" s="18">
        <f>D1052</f>
        <v>38595</v>
      </c>
      <c r="E1051" s="17">
        <f t="shared" si="87"/>
        <v>-38595</v>
      </c>
      <c r="F1051" s="18">
        <f t="shared" si="95"/>
        <v>38595</v>
      </c>
      <c r="G1051" s="18">
        <f t="shared" si="95"/>
        <v>0</v>
      </c>
      <c r="H1051" s="2"/>
    </row>
    <row r="1052" spans="1:9" ht="30" outlineLevel="5">
      <c r="A1052" s="8" t="s">
        <v>18</v>
      </c>
      <c r="B1052" s="9" t="s">
        <v>792</v>
      </c>
      <c r="C1052" s="9" t="s">
        <v>19</v>
      </c>
      <c r="D1052" s="18">
        <v>38595</v>
      </c>
      <c r="E1052" s="17">
        <f t="shared" si="87"/>
        <v>-38595</v>
      </c>
      <c r="F1052" s="18">
        <v>38595</v>
      </c>
      <c r="G1052" s="18">
        <v>0</v>
      </c>
      <c r="H1052" s="2"/>
      <c r="I1052" s="35"/>
    </row>
    <row r="1053" spans="1:9" s="33" customFormat="1" ht="19.5" customHeight="1">
      <c r="A1053" s="29" t="s">
        <v>793</v>
      </c>
      <c r="B1053" s="29"/>
      <c r="C1053" s="29"/>
      <c r="D1053" s="30">
        <f>D10+D106+D115+D140+D153+D166+D185+D210+D409+D448+D487+D493+D621+D665+D674+D688+D707+D734+D753+D792+D805+D816+D861+D883+D968+D972+D1001+D1022+D1027+D1036+D1048+D1044</f>
        <v>1479177040.3599997</v>
      </c>
      <c r="E1053" s="31">
        <f t="shared" si="87"/>
        <v>-42084738.429999352</v>
      </c>
      <c r="F1053" s="30">
        <f>F10+F106+F115+F140+F153+F166+F185+F210+F409+F448+F487+F493+F621+F665+F674+F688+F707+F734+F753+F792+F805+F816+F861+F883+F968+F972+F1001+F1022+F1027+F1036+F1048+F1044+F1040</f>
        <v>1479044976.3599999</v>
      </c>
      <c r="G1053" s="30">
        <f>G10+G106+G115+G140+G153+G166+G185+G210+G409+G448+G487+G493+G621+G665+G674+G688+G707+G734+G753+G792+G805+G816+G861+G883+G968+G972+G1001+G1022+G1027+G1036+G1048+G1044+G1040</f>
        <v>1437092301.9300003</v>
      </c>
      <c r="H1053" s="32"/>
    </row>
    <row r="1054" spans="1:9" ht="12.75" customHeight="1">
      <c r="A1054" s="25"/>
      <c r="B1054" s="25"/>
      <c r="C1054" s="25"/>
      <c r="D1054" s="25"/>
      <c r="E1054" s="25"/>
      <c r="F1054" s="25"/>
      <c r="G1054" s="25"/>
      <c r="H1054" s="2"/>
    </row>
    <row r="1055" spans="1:9" ht="12.75" customHeight="1">
      <c r="A1055" s="36"/>
      <c r="B1055" s="37"/>
      <c r="C1055" s="37"/>
      <c r="D1055" s="37"/>
      <c r="E1055" s="37"/>
      <c r="F1055" s="37"/>
      <c r="G1055" s="37"/>
      <c r="H1055" s="2"/>
    </row>
  </sheetData>
  <mergeCells count="12">
    <mergeCell ref="A1055:G1055"/>
    <mergeCell ref="B2:G2"/>
    <mergeCell ref="A5:G5"/>
    <mergeCell ref="A6:G6"/>
    <mergeCell ref="A7:A8"/>
    <mergeCell ref="B7:B8"/>
    <mergeCell ref="C7:C8"/>
    <mergeCell ref="G7:G8"/>
    <mergeCell ref="D7:D8"/>
    <mergeCell ref="E7:E8"/>
    <mergeCell ref="F7:F8"/>
    <mergeCell ref="B3:G3"/>
  </mergeCells>
  <pageMargins left="0.98425196850393704" right="0.39370078740157483" top="0.59055118110236227" bottom="0.59055118110236227" header="0.39370078740157483" footer="0.39370078740157483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7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49D0758-CBEA-4079-B152-766D7A785D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2023-03-17T10:40:42Z</cp:lastPrinted>
  <dcterms:created xsi:type="dcterms:W3CDTF">2022-04-05T07:41:36Z</dcterms:created>
  <dcterms:modified xsi:type="dcterms:W3CDTF">2023-03-20T07:14:05Z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год)(4).xlsx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21.2.2622.889167344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