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3256" windowHeight="8892" activeTab="1"/>
  </bookViews>
  <sheets>
    <sheet name="Доходы" sheetId="2" r:id="rId1"/>
    <sheet name="Расходы" sheetId="3" r:id="rId2"/>
  </sheets>
  <definedNames>
    <definedName name="_xlnm._FilterDatabase" localSheetId="1" hidden="1">Расходы!$A$8:$K$162</definedName>
    <definedName name="_xlnm.Print_Area" localSheetId="0">Доходы!$A$1:$F$34</definedName>
    <definedName name="_xlnm.Print_Area" localSheetId="1">Расходы!$A$1:$I$162</definedName>
  </definedNames>
  <calcPr calcId="125725"/>
</workbook>
</file>

<file path=xl/calcChain.xml><?xml version="1.0" encoding="utf-8"?>
<calcChain xmlns="http://schemas.openxmlformats.org/spreadsheetml/2006/main">
  <c r="I140" i="3"/>
  <c r="G12"/>
  <c r="G10" s="1"/>
  <c r="G9" s="1"/>
  <c r="H80"/>
  <c r="H81"/>
  <c r="H70"/>
  <c r="H47"/>
  <c r="H46" s="1"/>
  <c r="H12" s="1"/>
  <c r="H140"/>
  <c r="H55"/>
  <c r="H54" s="1"/>
  <c r="I84"/>
  <c r="H84"/>
  <c r="H85"/>
  <c r="G84"/>
  <c r="H86"/>
  <c r="G87"/>
  <c r="G86" s="1"/>
  <c r="H156"/>
  <c r="H157"/>
  <c r="H158"/>
  <c r="H144"/>
  <c r="H148"/>
  <c r="H149"/>
  <c r="H145"/>
  <c r="G140"/>
  <c r="G136"/>
  <c r="I136"/>
  <c r="H136"/>
  <c r="I94"/>
  <c r="I92"/>
  <c r="H92"/>
  <c r="H94"/>
  <c r="G94"/>
  <c r="G92" s="1"/>
  <c r="G116"/>
  <c r="H110"/>
  <c r="G110"/>
  <c r="H103"/>
  <c r="H102" s="1"/>
  <c r="H100"/>
  <c r="I129"/>
  <c r="I130"/>
  <c r="I131"/>
  <c r="I133"/>
  <c r="I134"/>
  <c r="I135"/>
  <c r="G132"/>
  <c r="I132" s="1"/>
  <c r="G128"/>
  <c r="I128" s="1"/>
  <c r="H121"/>
  <c r="H116" s="1"/>
  <c r="G121"/>
  <c r="I127"/>
  <c r="I126"/>
  <c r="G118"/>
  <c r="G117" s="1"/>
  <c r="I91"/>
  <c r="I88"/>
  <c r="H89"/>
  <c r="I89" s="1"/>
  <c r="G77"/>
  <c r="I76"/>
  <c r="H75"/>
  <c r="G75"/>
  <c r="I75" s="1"/>
  <c r="H63"/>
  <c r="H37"/>
  <c r="H18"/>
  <c r="G18"/>
  <c r="G17" s="1"/>
  <c r="G11" s="1"/>
  <c r="H32"/>
  <c r="H27"/>
  <c r="H14"/>
  <c r="H13" s="1"/>
  <c r="G54"/>
  <c r="H96"/>
  <c r="I86" l="1"/>
  <c r="I116"/>
  <c r="H95"/>
  <c r="I87"/>
  <c r="I54"/>
  <c r="H17"/>
  <c r="H11" s="1"/>
  <c r="I11" s="1"/>
  <c r="G70"/>
  <c r="G69" s="1"/>
  <c r="G85"/>
  <c r="I85" s="1"/>
  <c r="H141"/>
  <c r="G141"/>
  <c r="I109"/>
  <c r="H108"/>
  <c r="H107" s="1"/>
  <c r="G108"/>
  <c r="G107" s="1"/>
  <c r="G96"/>
  <c r="G95" s="1"/>
  <c r="H72"/>
  <c r="H71" s="1"/>
  <c r="H69" s="1"/>
  <c r="H66"/>
  <c r="H62" s="1"/>
  <c r="G62"/>
  <c r="G61" s="1"/>
  <c r="H56"/>
  <c r="I120"/>
  <c r="I138"/>
  <c r="I137"/>
  <c r="I124"/>
  <c r="I123"/>
  <c r="I121"/>
  <c r="I118"/>
  <c r="I117"/>
  <c r="I111"/>
  <c r="I110"/>
  <c r="E9" i="2"/>
  <c r="E45"/>
  <c r="E46"/>
  <c r="E47"/>
  <c r="E48"/>
  <c r="E49"/>
  <c r="E50"/>
  <c r="E51"/>
  <c r="E36"/>
  <c r="E37"/>
  <c r="E38"/>
  <c r="E39"/>
  <c r="E40"/>
  <c r="E41"/>
  <c r="E35"/>
  <c r="E31"/>
  <c r="E52"/>
  <c r="E53"/>
  <c r="E54"/>
  <c r="E55"/>
  <c r="E57"/>
  <c r="E58"/>
  <c r="E20"/>
  <c r="E21"/>
  <c r="E28"/>
  <c r="E29"/>
  <c r="E30"/>
  <c r="E13"/>
  <c r="E15"/>
  <c r="H9" i="3" l="1"/>
  <c r="H10"/>
  <c r="I95"/>
  <c r="I141"/>
  <c r="I69"/>
  <c r="I107"/>
  <c r="H61"/>
  <c r="I61" s="1"/>
  <c r="I108"/>
  <c r="I160"/>
  <c r="I158"/>
  <c r="I157"/>
  <c r="I156"/>
  <c r="I153"/>
  <c r="I152"/>
  <c r="I150"/>
  <c r="I149"/>
  <c r="I146"/>
  <c r="I145"/>
  <c r="I144"/>
  <c r="I142"/>
  <c r="I104"/>
  <c r="I102"/>
  <c r="I100"/>
  <c r="I99"/>
  <c r="I97"/>
  <c r="I82"/>
  <c r="I81"/>
  <c r="I78"/>
  <c r="I77"/>
  <c r="I73"/>
  <c r="I72"/>
  <c r="I71"/>
  <c r="I67"/>
  <c r="I64"/>
  <c r="I63"/>
  <c r="I60"/>
  <c r="I58"/>
  <c r="I56"/>
  <c r="I53"/>
  <c r="I51"/>
  <c r="I48"/>
  <c r="I44"/>
  <c r="I43"/>
  <c r="I42"/>
  <c r="I40"/>
  <c r="I38"/>
  <c r="I35"/>
  <c r="I33"/>
  <c r="I30"/>
  <c r="I28"/>
  <c r="I25"/>
  <c r="I23"/>
  <c r="I19"/>
  <c r="I15"/>
  <c r="I14"/>
  <c r="I55"/>
  <c r="I148"/>
  <c r="I103"/>
  <c r="I80"/>
  <c r="I66"/>
  <c r="I101" l="1"/>
  <c r="I96"/>
  <c r="I62"/>
  <c r="I70"/>
  <c r="I13" l="1"/>
  <c r="I47"/>
  <c r="I37"/>
  <c r="I32"/>
  <c r="I27"/>
  <c r="E27" i="2"/>
  <c r="E19"/>
  <c r="E14"/>
  <c r="I161" i="3"/>
  <c r="I154"/>
  <c r="I147"/>
  <c r="I125"/>
  <c r="I122"/>
  <c r="I119"/>
  <c r="I115"/>
  <c r="I112"/>
  <c r="I106"/>
  <c r="I90"/>
  <c r="I83"/>
  <c r="I79"/>
  <c r="I74"/>
  <c r="I68"/>
  <c r="I52"/>
  <c r="I50"/>
  <c r="I41"/>
  <c r="I39"/>
  <c r="I36"/>
  <c r="I34"/>
  <c r="I31"/>
  <c r="I29"/>
  <c r="I21"/>
  <c r="I18" l="1"/>
  <c r="E12" i="2"/>
  <c r="I46" i="3"/>
  <c r="I17" l="1"/>
  <c r="E11" i="2"/>
  <c r="I9" i="3" l="1"/>
  <c r="I10"/>
</calcChain>
</file>

<file path=xl/sharedStrings.xml><?xml version="1.0" encoding="utf-8"?>
<sst xmlns="http://schemas.openxmlformats.org/spreadsheetml/2006/main" count="690" uniqueCount="272">
  <si>
    <t>Наименование</t>
  </si>
  <si>
    <t>001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</si>
  <si>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</si>
  <si>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</si>
  <si>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</si>
  <si>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</si>
  <si>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</si>
  <si>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</si>
  <si>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</si>
  <si>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</si>
  <si>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</si>
  <si>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</si>
  <si>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</si>
  <si>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</si>
  <si>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</si>
  <si>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</si>
  <si>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</si>
  <si>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</si>
  <si>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</si>
  <si>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</si>
  <si>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</si>
  <si>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</si>
  <si>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</si>
  <si>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</si>
  <si>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</si>
  <si>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</si>
  <si>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</si>
  <si>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</si>
  <si>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</si>
  <si>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</si>
  <si>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000 1 06 06040 00 0000 110</t>
  </si>
  <si>
    <t>000 1 11 00000 00 0000 000</t>
  </si>
  <si>
    <t>000 2 00 00000 00 0000 000</t>
  </si>
  <si>
    <t>000 2 02 15001 10 0315 150</t>
  </si>
  <si>
    <t>000 2 02 35118 10 0000 150</t>
  </si>
  <si>
    <t>000 2 02 40014 10 0401 150</t>
  </si>
  <si>
    <t>000 2 02 40014 10 0404 150</t>
  </si>
  <si>
    <t>000 2 02 49999 10 0406 150</t>
  </si>
  <si>
    <t>% исполнения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</si>
  <si>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</si>
  <si>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</si>
  <si>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</si>
  <si>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</si>
  <si>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</si>
  <si>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</si>
  <si>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</si>
  <si>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</si>
  <si>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</si>
  <si>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</si>
  <si>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</si>
  <si>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</si>
  <si>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</si>
  <si>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</si>
  <si>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</si>
  <si>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</si>
  <si>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</si>
  <si>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</si>
  <si>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Прочая закупка товаров, работ и услуг</t>
  </si>
  <si>
    <t>0123</t>
  </si>
  <si>
    <t>0131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</si>
  <si>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</si>
  <si>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</si>
  <si>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</si>
  <si>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</si>
  <si>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</si>
  <si>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</si>
  <si>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</si>
  <si>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</si>
  <si>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</si>
  <si>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</si>
  <si>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</si>
  <si>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</si>
  <si>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</si>
  <si>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</si>
  <si>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</si>
  <si>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</si>
  <si>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99 9 00 51180</t>
  </si>
  <si>
    <t xml:space="preserve">    Гражданская оборона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</si>
  <si>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</si>
  <si>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</si>
  <si>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</si>
  <si>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</si>
  <si>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</si>
  <si>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</si>
  <si>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</si>
  <si>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</si>
  <si>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</si>
  <si>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</si>
  <si>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</si>
  <si>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</si>
  <si>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</si>
  <si>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</si>
  <si>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 xml:space="preserve">    Благоустройство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</si>
  <si>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</si>
  <si>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</si>
  <si>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</si>
  <si>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</si>
  <si>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</si>
  <si>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</si>
  <si>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</si>
  <si>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</si>
  <si>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</si>
  <si>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</si>
  <si>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</si>
  <si>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</si>
  <si>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</si>
  <si>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</si>
  <si>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</si>
  <si>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</si>
  <si>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</si>
  <si>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</si>
  <si>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</si>
  <si>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</si>
  <si>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</si>
  <si>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</si>
  <si>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</si>
  <si>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</si>
  <si>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</si>
  <si>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</si>
  <si>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</si>
  <si>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</si>
  <si>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</si>
  <si>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</si>
  <si>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</si>
  <si>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</si>
  <si>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</si>
  <si>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</si>
  <si>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Исполнено, руб.</t>
  </si>
  <si>
    <t>22-51180-00000-00000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</si>
  <si>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</si>
  <si>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</si>
  <si>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</si>
  <si>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</si>
  <si>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000 1 11 05025 10 0000 120</t>
  </si>
  <si>
    <t>000 2 02 00000 00 0000 000</t>
  </si>
  <si>
    <t>000 2 02 40014 10 0403 150</t>
  </si>
  <si>
    <t>000 1 17 00000 00 0000 000</t>
  </si>
  <si>
    <t>000 2 02 10000 00 0000 150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</si>
  <si>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</si>
  <si>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02 1 02 03000</t>
  </si>
  <si>
    <t>51 0 21 01000</t>
  </si>
  <si>
    <t>03 0 04 01500</t>
  </si>
  <si>
    <t>11 0 03 03300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</si>
  <si>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</si>
  <si>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</si>
  <si>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</si>
  <si>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</si>
  <si>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</si>
  <si>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</si>
  <si>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</si>
  <si>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</si>
  <si>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</si>
  <si>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</si>
  <si>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</si>
  <si>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</si>
  <si>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</si>
  <si>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000 1 01 02010 01 0000 110</t>
  </si>
  <si>
    <t>000 1 01 02010 01 1000 110</t>
  </si>
  <si>
    <t>000 1 01 02010 01 3000 110</t>
  </si>
  <si>
    <t>000 1 01 02030 01 0000 110</t>
  </si>
  <si>
    <t>000 1 01 02030 01 1000 110</t>
  </si>
  <si>
    <t>000 1 05 01010 01 0000 110</t>
  </si>
  <si>
    <t>000 1 05 01011 01 0000 110</t>
  </si>
  <si>
    <t>000 1 05 01011 01 1000 110</t>
  </si>
  <si>
    <t>000 1 05 01020 01 0000 110</t>
  </si>
  <si>
    <t>000 1 05 01021 01 0000 110</t>
  </si>
  <si>
    <t>000 1 05 01021 01 1000 110</t>
  </si>
  <si>
    <t>000 1 06 01030 10 0000 110</t>
  </si>
  <si>
    <t>000 1 06 01030 10 1000 110</t>
  </si>
  <si>
    <t>000 1 06 06033 10 0000 110</t>
  </si>
  <si>
    <t>000 1 06 06033 10 1000 110</t>
  </si>
  <si>
    <t>000 1 06 06043 10 0000 110</t>
  </si>
  <si>
    <t>000 1 06 06043 10 1000 110</t>
  </si>
  <si>
    <t>000 1 11 05000 00 0000 120</t>
  </si>
  <si>
    <t>000 1 11 05020 00 0000 120</t>
  </si>
  <si>
    <t>000 1 17 15000 00 0000 150</t>
  </si>
  <si>
    <t>000 1 17 15030 10 0000 150</t>
  </si>
  <si>
    <t>000 2 02 15001 00 0000 150</t>
  </si>
  <si>
    <t>000 2 02 15001 10 0000 150</t>
  </si>
  <si>
    <t>000 2 02 30000 00 0000 150</t>
  </si>
  <si>
    <t>000 2 02 35118 00 0000 150</t>
  </si>
  <si>
    <t>000 2 02 40000 00 0000 150</t>
  </si>
  <si>
    <t>000 2 02 40014 00 0000 150</t>
  </si>
  <si>
    <t>000 2 02 49999 00 0000 150</t>
  </si>
  <si>
    <t>000 2 02 49999 10 0000 150</t>
  </si>
  <si>
    <t>000 2 19 00000 00 0000 000</t>
  </si>
  <si>
    <t>000 2 19 00000 10 0000 150</t>
  </si>
  <si>
    <t>000 2 19 60010 10 0000 150</t>
  </si>
  <si>
    <t>000 2 19 60010 10 0404 150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</si>
  <si>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</si>
  <si>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</si>
  <si>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</si>
  <si>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</si>
  <si>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</si>
  <si>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</si>
  <si>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</si>
  <si>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</si>
  <si>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</si>
  <si>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</si>
  <si>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</si>
  <si>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</si>
  <si>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</si>
  <si>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</si>
  <si>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</si>
  <si>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</si>
  <si>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</si>
  <si>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</si>
  <si>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</si>
  <si>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</si>
  <si>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</si>
  <si>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</si>
  <si>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</si>
  <si>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</si>
  <si>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</si>
  <si>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</si>
  <si>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</si>
  <si>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</si>
  <si>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</si>
  <si>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</si>
  <si>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0103</t>
  </si>
  <si>
    <t>0104</t>
  </si>
  <si>
    <t>0111</t>
  </si>
  <si>
    <t>0113</t>
  </si>
  <si>
    <t>0203</t>
  </si>
  <si>
    <t>0309</t>
  </si>
  <si>
    <t>0409</t>
  </si>
  <si>
    <t>0412</t>
  </si>
  <si>
    <t>0503</t>
  </si>
  <si>
    <t>0705</t>
  </si>
  <si>
    <t>Потребление электроэнергии объектами уличного освещения</t>
  </si>
  <si>
    <t>Обрезка и спиливание деревьев</t>
  </si>
  <si>
    <t>Общегосударственные вопросы</t>
  </si>
  <si>
    <t>Чистка дорог от снега</t>
  </si>
  <si>
    <t xml:space="preserve"> Текущий ремонт и  автомобильных дорог общего пользования</t>
  </si>
  <si>
    <t xml:space="preserve">      Непрограммные расходы </t>
  </si>
  <si>
    <t>Содержание газопровода</t>
  </si>
  <si>
    <t>Содержание мест захоронения на территории сельского поселения</t>
  </si>
  <si>
    <t>Национальная экономика</t>
  </si>
  <si>
    <t>04</t>
  </si>
  <si>
    <t>Жилищно-коммунальное хозяйство</t>
  </si>
  <si>
    <t>05</t>
  </si>
  <si>
    <t>Коммунальное хозяйство</t>
  </si>
  <si>
    <t>Уличное освещение</t>
  </si>
  <si>
    <t>48 0 01 00000</t>
  </si>
  <si>
    <t>Иные  межбюджетные трансферты</t>
  </si>
  <si>
    <t>Национальная оборона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</si>
  <si>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</si>
  <si>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000 2 19 60010 10 6415 150</t>
  </si>
  <si>
    <t xml:space="preserve">                                Исполнение доходов бюджюта   сельского поселения                        "Село Букань"  за 1 полугодие 2023 года (руб.)</t>
  </si>
  <si>
    <t>Исполнение расходов бюджета   сельского поселения "Село Букань" за 1 полугодие 2023 года (руб.)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</si>
  <si>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</si>
  <si>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Муниципальная программа "Обеспечение безопасности жизнедеятельности населения" сельского поселения "Село Букань"</t>
  </si>
  <si>
    <t>Муниципальная программа "Благоустройство территории сельского поселения "Село Букань"</t>
  </si>
  <si>
    <t>Грейдирование дорого общего пользования</t>
  </si>
  <si>
    <t>51 0 21 01400</t>
  </si>
  <si>
    <t>51 0 21 01500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</si>
  <si>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</si>
  <si>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</si>
  <si>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244</t>
  </si>
  <si>
    <t xml:space="preserve">      Реализация проектов развития общественной инфраструктуры муниципальных образований, основанных на местных инициативах(всего)</t>
  </si>
  <si>
    <t xml:space="preserve">        Прочая закупка товаров, работ и услуг(область)</t>
  </si>
  <si>
    <t>Устройство бортов спортивной площадки в д.Букань Калужской области</t>
  </si>
  <si>
    <t xml:space="preserve">     Устройство площадки перед летней сценой в селе Букань</t>
  </si>
  <si>
    <t xml:space="preserve">        Прочая закупка товаров, работ и услуг(район)</t>
  </si>
  <si>
    <t>51 0 21 00000</t>
  </si>
  <si>
    <t xml:space="preserve">        Прочая закупка товаров, работ и услуг(население)</t>
  </si>
  <si>
    <t xml:space="preserve">        Прочая закупка товаров, работ и услуг(местный)</t>
  </si>
  <si>
    <t xml:space="preserve">       Благоустройство мемориальной стелы "Рубеж воинской доблести" в с. Букань</t>
  </si>
  <si>
    <t>48 0 00 00000</t>
  </si>
  <si>
    <t>Муниципальная программа "Социальная поддержка граждан сельского поселения "Село Букань"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</si>
  <si>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28  от 10.07.2023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1 полугодие 2023 г."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</si>
  <si>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28  от 10..07.2023 г.   "Об исполнении бюджета сельского поседения "Село Букань" за 1 полугодие2023 г."</t>
    </r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</si>
</sst>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5"/>
      <color rgb="FF00000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color rgb="FF000000"/>
      <name val="Arial Cyr"/>
    </font>
    <font>
      <i/>
      <sz val="10"/>
      <color rgb="FF000000"/>
      <name val="Arial Cyr"/>
    </font>
    <font>
      <i/>
      <sz val="11"/>
      <name val="Calibri"/>
      <family val="2"/>
      <scheme val="minor"/>
    </font>
    <font>
      <i/>
      <sz val="10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0"/>
      <name val="Arial Cyr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b/>
      <sz val="10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76">
    <xf numFmtId="0" fontId="0" fillId="0" borderId="0" xfId="0"/>
    <xf numFmtId="0" fontId="0" fillId="0" borderId="1" xfId="0" applyBorder="1" applyProtection="1">
      <protection locked="0"/>
    </xf>
    <xf numFmtId="0" fontId="13" fillId="0" borderId="1" xfId="0" applyFont="1" applyBorder="1" applyProtection="1">
      <protection locked="0"/>
    </xf>
    <xf numFmtId="0" fontId="14" fillId="0" borderId="2" xfId="28" applyNumberFormat="1" applyFont="1" applyProtection="1">
      <alignment horizontal="center"/>
    </xf>
    <xf numFmtId="0" fontId="17" fillId="0" borderId="2" xfId="28" applyNumberFormat="1" applyFo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1" xfId="32" applyNumberFormat="1" applyFont="1" applyBorder="1" applyProtection="1"/>
    <xf numFmtId="0" fontId="15" fillId="0" borderId="11" xfId="31" applyNumberFormat="1" applyFont="1" applyBorder="1" applyProtection="1"/>
    <xf numFmtId="0" fontId="15" fillId="0" borderId="1" xfId="32" applyNumberFormat="1" applyFont="1" applyBorder="1" applyProtection="1"/>
    <xf numFmtId="0" fontId="1" fillId="0" borderId="1" xfId="128" applyNumberFormat="1" applyFont="1" applyProtection="1"/>
    <xf numFmtId="0" fontId="22" fillId="0" borderId="1" xfId="36" applyNumberFormat="1" applyFont="1" applyBorder="1" applyAlignment="1" applyProtection="1">
      <alignment horizontal="center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quotePrefix="1" applyNumberFormat="1" applyFont="1" applyBorder="1" applyAlignment="1" applyProtection="1">
      <alignment horizontal="left" vertical="top" wrapTex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41" applyNumberFormat="1" applyFont="1" applyBorder="1" applyAlignment="1" applyProtection="1">
      <alignment horizontal="right" vertical="top" shrinkToFit="1"/>
    </xf>
    <xf numFmtId="4" fontId="1" fillId="0" borderId="13" xfId="6" applyNumberFormat="1" applyFont="1" applyBorder="1" applyAlignment="1" applyProtection="1">
      <alignment horizontal="right" vertical="top" shrinkToFit="1"/>
    </xf>
    <xf numFmtId="4" fontId="1" fillId="0" borderId="1" xfId="38" applyNumberFormat="1" applyFont="1" applyBorder="1" applyAlignment="1" applyProtection="1">
      <alignment horizontal="right" shrinkToFit="1"/>
    </xf>
    <xf numFmtId="0" fontId="23" fillId="0" borderId="1" xfId="128" applyNumberFormat="1" applyFont="1" applyProtection="1"/>
    <xf numFmtId="0" fontId="24" fillId="0" borderId="1" xfId="0" applyFont="1" applyBorder="1" applyProtection="1">
      <protection locked="0"/>
    </xf>
    <xf numFmtId="0" fontId="15" fillId="0" borderId="1" xfId="128" applyNumberFormat="1" applyFont="1" applyProtection="1"/>
    <xf numFmtId="0" fontId="15" fillId="0" borderId="13" xfId="5" applyNumberFormat="1" applyFont="1" applyBorder="1" applyAlignment="1" applyProtection="1">
      <alignment horizontal="center" vertical="center" shrinkToFit="1"/>
    </xf>
    <xf numFmtId="0" fontId="15" fillId="0" borderId="13" xfId="34" quotePrefix="1" applyNumberFormat="1" applyFont="1" applyBorder="1" applyAlignment="1" applyProtection="1">
      <alignment horizontal="left" vertical="top" wrapText="1"/>
    </xf>
    <xf numFmtId="0" fontId="15" fillId="0" borderId="13" xfId="34" applyNumberFormat="1" applyFont="1" applyBorder="1" applyAlignment="1" applyProtection="1">
      <alignment horizontal="left" vertical="top" wrapText="1"/>
    </xf>
    <xf numFmtId="0" fontId="15" fillId="0" borderId="1" xfId="40" applyNumberFormat="1" applyFont="1" applyBorder="1" applyAlignment="1" applyProtection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7" fillId="0" borderId="1" xfId="131" applyNumberFormat="1" applyFont="1" applyProtection="1"/>
    <xf numFmtId="4" fontId="15" fillId="0" borderId="13" xfId="41" applyNumberFormat="1" applyFont="1" applyBorder="1" applyAlignment="1" applyProtection="1">
      <alignment horizontal="right" vertical="top" shrinkToFit="1"/>
    </xf>
    <xf numFmtId="0" fontId="25" fillId="0" borderId="1" xfId="128" applyNumberFormat="1" applyFont="1" applyProtection="1"/>
    <xf numFmtId="0" fontId="26" fillId="0" borderId="1" xfId="0" applyFont="1" applyBorder="1" applyProtection="1">
      <protection locked="0"/>
    </xf>
    <xf numFmtId="4" fontId="15" fillId="0" borderId="1" xfId="38" applyNumberFormat="1" applyFont="1" applyBorder="1" applyAlignment="1" applyProtection="1">
      <alignment horizontal="right" shrinkToFit="1"/>
    </xf>
    <xf numFmtId="0" fontId="17" fillId="6" borderId="13" xfId="34" applyNumberFormat="1" applyFont="1" applyFill="1" applyBorder="1" applyAlignment="1" applyProtection="1">
      <alignment horizontal="left" vertical="top" wrapText="1"/>
    </xf>
    <xf numFmtId="4" fontId="17" fillId="6" borderId="13" xfId="41" applyNumberFormat="1" applyFont="1" applyFill="1" applyBorder="1" applyAlignment="1" applyProtection="1">
      <alignment horizontal="right" vertical="top" shrinkToFit="1"/>
    </xf>
    <xf numFmtId="0" fontId="16" fillId="0" borderId="1" xfId="0" applyFont="1" applyBorder="1" applyProtection="1">
      <protection locked="0"/>
    </xf>
    <xf numFmtId="0" fontId="28" fillId="0" borderId="13" xfId="34" applyNumberFormat="1" applyFont="1" applyBorder="1" applyAlignment="1" applyProtection="1">
      <alignment horizontal="left" vertical="top" wrapText="1"/>
    </xf>
    <xf numFmtId="0" fontId="28" fillId="0" borderId="13" xfId="34" quotePrefix="1" applyNumberFormat="1" applyFont="1" applyBorder="1" applyAlignment="1" applyProtection="1">
      <alignment horizontal="left" vertical="top" wrapText="1"/>
    </xf>
    <xf numFmtId="4" fontId="28" fillId="0" borderId="13" xfId="6" applyNumberFormat="1" applyFont="1" applyBorder="1" applyAlignment="1" applyProtection="1">
      <alignment horizontal="right" vertical="top" shrinkToFit="1"/>
    </xf>
    <xf numFmtId="0" fontId="17" fillId="7" borderId="13" xfId="34" quotePrefix="1" applyNumberFormat="1" applyFont="1" applyFill="1" applyBorder="1" applyAlignment="1" applyProtection="1">
      <alignment horizontal="left" vertical="top" wrapText="1"/>
    </xf>
    <xf numFmtId="0" fontId="17" fillId="7" borderId="13" xfId="34" applyNumberFormat="1" applyFont="1" applyFill="1" applyBorder="1" applyAlignment="1" applyProtection="1">
      <alignment horizontal="left" vertical="top" wrapText="1"/>
    </xf>
    <xf numFmtId="4" fontId="17" fillId="7" borderId="13" xfId="41" applyNumberFormat="1" applyFont="1" applyFill="1" applyBorder="1" applyAlignment="1" applyProtection="1">
      <alignment horizontal="right" vertical="top" shrinkToFit="1"/>
    </xf>
    <xf numFmtId="4" fontId="29" fillId="0" borderId="13" xfId="6" applyNumberFormat="1" applyFont="1" applyBorder="1" applyAlignment="1" applyProtection="1">
      <alignment horizontal="right" vertical="top" shrinkToFi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49" fontId="15" fillId="0" borderId="13" xfId="34" quotePrefix="1" applyNumberFormat="1" applyFont="1" applyBorder="1" applyAlignment="1" applyProtection="1">
      <alignment horizontal="left" vertical="top" wrapText="1"/>
    </xf>
    <xf numFmtId="49" fontId="15" fillId="0" borderId="13" xfId="34" applyNumberFormat="1" applyFont="1" applyBorder="1" applyAlignment="1" applyProtection="1">
      <alignment horizontal="left" vertical="top" wrapText="1"/>
    </xf>
    <xf numFmtId="49" fontId="17" fillId="5" borderId="13" xfId="34" applyNumberFormat="1" applyFont="1" applyFill="1" applyBorder="1" applyAlignment="1" applyProtection="1">
      <alignment horizontal="left" vertical="top" wrapText="1"/>
    </xf>
    <xf numFmtId="49" fontId="18" fillId="0" borderId="13" xfId="34" applyNumberFormat="1" applyFont="1" applyBorder="1" applyAlignment="1" applyProtection="1">
      <alignment horizontal="left" vertical="top" wrapText="1"/>
    </xf>
    <xf numFmtId="49" fontId="17" fillId="7" borderId="13" xfId="34" applyNumberFormat="1" applyFont="1" applyFill="1" applyBorder="1" applyAlignment="1" applyProtection="1">
      <alignment horizontal="left" vertical="top" wrapText="1"/>
    </xf>
    <xf numFmtId="49" fontId="30" fillId="0" borderId="13" xfId="34" applyNumberFormat="1" applyFont="1" applyBorder="1" applyAlignment="1" applyProtection="1">
      <alignment horizontal="left" vertical="top" wrapText="1"/>
    </xf>
    <xf numFmtId="0" fontId="17" fillId="0" borderId="13" xfId="34" quotePrefix="1" applyNumberFormat="1" applyFont="1" applyBorder="1" applyAlignment="1" applyProtection="1">
      <alignment horizontal="left" vertical="top" wrapText="1"/>
    </xf>
    <xf numFmtId="49" fontId="17" fillId="0" borderId="13" xfId="34" applyNumberFormat="1" applyFont="1" applyBorder="1" applyAlignment="1" applyProtection="1">
      <alignment horizontal="left" vertical="top" wrapText="1"/>
    </xf>
    <xf numFmtId="4" fontId="17" fillId="0" borderId="13" xfId="41" applyNumberFormat="1" applyFont="1" applyBorder="1" applyAlignment="1" applyProtection="1">
      <alignment horizontal="right" vertical="top" shrinkToFit="1"/>
    </xf>
    <xf numFmtId="0" fontId="17" fillId="0" borderId="13" xfId="34" applyNumberFormat="1" applyFont="1" applyBorder="1" applyAlignment="1" applyProtection="1">
      <alignment horizontal="left" vertical="top" wrapText="1"/>
    </xf>
    <xf numFmtId="0" fontId="17" fillId="8" borderId="13" xfId="34" quotePrefix="1" applyNumberFormat="1" applyFont="1" applyFill="1" applyBorder="1" applyAlignment="1" applyProtection="1">
      <alignment horizontal="left" vertical="top" wrapText="1"/>
    </xf>
    <xf numFmtId="49" fontId="17" fillId="8" borderId="13" xfId="34" applyNumberFormat="1" applyFont="1" applyFill="1" applyBorder="1" applyAlignment="1" applyProtection="1">
      <alignment horizontal="left" vertical="top" wrapText="1"/>
    </xf>
    <xf numFmtId="0" fontId="17" fillId="8" borderId="13" xfId="34" applyNumberFormat="1" applyFont="1" applyFill="1" applyBorder="1" applyAlignment="1" applyProtection="1">
      <alignment horizontal="left" vertical="top" wrapText="1"/>
    </xf>
    <xf numFmtId="4" fontId="17" fillId="8" borderId="13" xfId="41" applyNumberFormat="1" applyFont="1" applyFill="1" applyBorder="1" applyAlignment="1" applyProtection="1">
      <alignment horizontal="right" vertical="top" shrinkToFit="1"/>
    </xf>
    <xf numFmtId="4" fontId="15" fillId="8" borderId="13" xfId="41" applyNumberFormat="1" applyFont="1" applyFill="1" applyBorder="1" applyAlignment="1" applyProtection="1">
      <alignment horizontal="right" vertical="top" shrinkToFit="1"/>
    </xf>
    <xf numFmtId="0" fontId="15" fillId="7" borderId="13" xfId="34" quotePrefix="1" applyNumberFormat="1" applyFont="1" applyFill="1" applyBorder="1" applyAlignment="1" applyProtection="1">
      <alignment horizontal="left" vertical="top" wrapText="1"/>
    </xf>
    <xf numFmtId="49" fontId="15" fillId="7" borderId="13" xfId="34" applyNumberFormat="1" applyFont="1" applyFill="1" applyBorder="1" applyAlignment="1" applyProtection="1">
      <alignment horizontal="left" vertical="top" wrapText="1"/>
    </xf>
    <xf numFmtId="0" fontId="15" fillId="7" borderId="13" xfId="34" applyNumberFormat="1" applyFont="1" applyFill="1" applyBorder="1" applyAlignment="1" applyProtection="1">
      <alignment horizontal="left" vertical="top" wrapText="1"/>
    </xf>
    <xf numFmtId="4" fontId="15" fillId="7" borderId="13" xfId="41" applyNumberFormat="1" applyFont="1" applyFill="1" applyBorder="1" applyAlignment="1" applyProtection="1">
      <alignment horizontal="right" vertical="top" shrinkToFit="1"/>
    </xf>
    <xf numFmtId="0" fontId="31" fillId="8" borderId="13" xfId="34" applyNumberFormat="1" applyFont="1" applyFill="1" applyBorder="1" applyAlignment="1" applyProtection="1">
      <alignment horizontal="left" vertical="top" wrapText="1"/>
    </xf>
    <xf numFmtId="49" fontId="31" fillId="8" borderId="13" xfId="34" applyNumberFormat="1" applyFont="1" applyFill="1" applyBorder="1" applyAlignment="1" applyProtection="1">
      <alignment horizontal="left" vertical="top" wrapText="1"/>
    </xf>
    <xf numFmtId="0" fontId="31" fillId="8" borderId="13" xfId="34" quotePrefix="1" applyNumberFormat="1" applyFont="1" applyFill="1" applyBorder="1" applyAlignment="1" applyProtection="1">
      <alignment horizontal="left" vertical="top" wrapText="1"/>
    </xf>
    <xf numFmtId="4" fontId="31" fillId="8" borderId="13" xfId="6" applyNumberFormat="1" applyFont="1" applyFill="1" applyBorder="1" applyAlignment="1" applyProtection="1">
      <alignment horizontal="right" vertical="top" shrinkToFit="1"/>
    </xf>
    <xf numFmtId="49" fontId="31" fillId="8" borderId="13" xfId="34" quotePrefix="1" applyNumberFormat="1" applyFont="1" applyFill="1" applyBorder="1" applyAlignment="1" applyProtection="1">
      <alignment horizontal="left" vertical="top" wrapText="1"/>
    </xf>
    <xf numFmtId="0" fontId="5" fillId="0" borderId="13" xfId="34" applyNumberFormat="1" applyFont="1" applyBorder="1" applyAlignment="1" applyProtection="1">
      <alignment horizontal="left" vertical="top" wrapText="1"/>
    </xf>
    <xf numFmtId="4" fontId="32" fillId="0" borderId="13" xfId="6" applyNumberFormat="1" applyFont="1" applyBorder="1" applyAlignment="1" applyProtection="1">
      <alignment horizontal="right" vertical="top" shrinkToFit="1"/>
    </xf>
    <xf numFmtId="4" fontId="5" fillId="0" borderId="13" xfId="6" applyNumberFormat="1" applyFont="1" applyBorder="1" applyAlignment="1" applyProtection="1">
      <alignment horizontal="right" vertical="top" shrinkToFit="1"/>
    </xf>
    <xf numFmtId="49" fontId="33" fillId="8" borderId="13" xfId="34" applyNumberFormat="1" applyFont="1" applyFill="1" applyBorder="1" applyAlignment="1" applyProtection="1">
      <alignment horizontal="left" vertical="top" wrapText="1"/>
    </xf>
    <xf numFmtId="49" fontId="17" fillId="8" borderId="13" xfId="34" quotePrefix="1" applyNumberFormat="1" applyFont="1" applyFill="1" applyBorder="1" applyAlignment="1" applyProtection="1">
      <alignment horizontal="left" vertical="top" wrapText="1"/>
    </xf>
    <xf numFmtId="0" fontId="5" fillId="8" borderId="13" xfId="34" quotePrefix="1" applyNumberFormat="1" applyFont="1" applyFill="1" applyBorder="1" applyAlignment="1" applyProtection="1">
      <alignment horizontal="left" vertical="top" wrapText="1"/>
    </xf>
    <xf numFmtId="4" fontId="5" fillId="8" borderId="13" xfId="6" applyNumberFormat="1" applyFont="1" applyFill="1" applyBorder="1" applyAlignment="1" applyProtection="1">
      <alignment horizontal="right" vertical="top" shrinkToFit="1"/>
    </xf>
    <xf numFmtId="49" fontId="17" fillId="7" borderId="13" xfId="34" quotePrefix="1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3" fillId="0" borderId="35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0" fontId="3" fillId="0" borderId="35" xfId="36" applyNumberFormat="1" applyBorder="1" applyAlignment="1" applyProtection="1">
      <alignment horizontal="center" vertical="center" wrapText="1"/>
    </xf>
    <xf numFmtId="49" fontId="3" fillId="0" borderId="35" xfId="38" applyNumberFormat="1" applyBorder="1" applyAlignment="1" applyProtection="1">
      <alignment horizontal="center" wrapText="1"/>
    </xf>
    <xf numFmtId="4" fontId="3" fillId="0" borderId="35" xfId="39" applyNumberFormat="1" applyBorder="1" applyAlignment="1" applyProtection="1">
      <alignment horizontal="center" wrapText="1" shrinkToFit="1"/>
    </xf>
    <xf numFmtId="49" fontId="3" fillId="0" borderId="35" xfId="42" applyNumberFormat="1" applyBorder="1" applyAlignment="1" applyProtection="1">
      <alignment horizontal="center" wrapText="1"/>
    </xf>
    <xf numFmtId="4" fontId="3" fillId="0" borderId="35" xfId="43" applyNumberFormat="1" applyBorder="1" applyAlignment="1" applyProtection="1">
      <alignment horizontal="center" wrapText="1" shrinkToFit="1"/>
    </xf>
    <xf numFmtId="49" fontId="3" fillId="0" borderId="35" xfId="46" applyNumberFormat="1" applyBorder="1" applyAlignment="1" applyProtection="1">
      <alignment horizontal="center" wrapText="1"/>
    </xf>
    <xf numFmtId="4" fontId="3" fillId="0" borderId="35" xfId="47" applyNumberFormat="1" applyBorder="1" applyAlignment="1" applyProtection="1">
      <alignment horizontal="center" wrapText="1" shrinkToFit="1"/>
    </xf>
    <xf numFmtId="0" fontId="16" fillId="0" borderId="35" xfId="0" applyFont="1" applyBorder="1" applyAlignment="1" applyProtection="1">
      <alignment horizontal="center" wrapText="1"/>
      <protection locked="0"/>
    </xf>
    <xf numFmtId="4" fontId="16" fillId="0" borderId="35" xfId="0" applyNumberFormat="1" applyFont="1" applyBorder="1" applyAlignment="1" applyProtection="1">
      <alignment horizontal="center" wrapText="1"/>
      <protection locked="0"/>
    </xf>
    <xf numFmtId="0" fontId="3" fillId="0" borderId="35" xfId="40" applyNumberFormat="1" applyBorder="1" applyAlignment="1" applyProtection="1">
      <alignment horizontal="left" vertical="center" wrapText="1"/>
    </xf>
    <xf numFmtId="0" fontId="3" fillId="0" borderId="35" xfId="44" applyNumberFormat="1" applyBorder="1" applyAlignment="1" applyProtection="1">
      <alignment horizontal="left" vertical="center" wrapText="1"/>
    </xf>
    <xf numFmtId="0" fontId="16" fillId="0" borderId="35" xfId="0" applyFont="1" applyBorder="1" applyAlignment="1" applyProtection="1">
      <alignment horizontal="left" vertical="center" wrapText="1"/>
      <protection locked="0"/>
    </xf>
    <xf numFmtId="49" fontId="15" fillId="8" borderId="35" xfId="35" applyNumberFormat="1" applyFont="1" applyFill="1" applyBorder="1" applyProtection="1">
      <alignment horizontal="center" vertical="center"/>
    </xf>
    <xf numFmtId="4" fontId="27" fillId="8" borderId="35" xfId="39" applyNumberFormat="1" applyFont="1" applyFill="1" applyBorder="1" applyProtection="1">
      <alignment horizontal="right" shrinkToFit="1"/>
    </xf>
    <xf numFmtId="4" fontId="34" fillId="8" borderId="35" xfId="39" applyNumberFormat="1" applyFont="1" applyFill="1" applyBorder="1" applyProtection="1">
      <alignment horizontal="right" shrinkToFit="1"/>
    </xf>
    <xf numFmtId="49" fontId="17" fillId="9" borderId="13" xfId="34" applyNumberFormat="1" applyFont="1" applyFill="1" applyBorder="1" applyAlignment="1" applyProtection="1">
      <alignment horizontal="left" vertical="top" wrapText="1"/>
    </xf>
    <xf numFmtId="4" fontId="17" fillId="9" borderId="13" xfId="41" applyNumberFormat="1" applyFont="1" applyFill="1" applyBorder="1" applyAlignment="1" applyProtection="1">
      <alignment horizontal="right" vertical="top" shrinkToFit="1"/>
    </xf>
    <xf numFmtId="49" fontId="17" fillId="10" borderId="13" xfId="34" applyNumberFormat="1" applyFont="1" applyFill="1" applyBorder="1" applyAlignment="1" applyProtection="1">
      <alignment horizontal="left" vertical="top" wrapText="1"/>
    </xf>
    <xf numFmtId="4" fontId="17" fillId="10" borderId="13" xfId="41" applyNumberFormat="1" applyFont="1" applyFill="1" applyBorder="1" applyAlignment="1" applyProtection="1">
      <alignment horizontal="right" vertical="top" shrinkToFit="1"/>
    </xf>
    <xf numFmtId="0" fontId="17" fillId="10" borderId="13" xfId="34" applyNumberFormat="1" applyFont="1" applyFill="1" applyBorder="1" applyAlignment="1" applyProtection="1">
      <alignment horizontal="left" vertical="top" wrapText="1"/>
    </xf>
    <xf numFmtId="0" fontId="17" fillId="10" borderId="13" xfId="34" quotePrefix="1" applyNumberFormat="1" applyFont="1" applyFill="1" applyBorder="1" applyAlignment="1" applyProtection="1">
      <alignment horizontal="left" vertical="top" wrapText="1"/>
    </xf>
    <xf numFmtId="4" fontId="5" fillId="10" borderId="13" xfId="6" applyNumberFormat="1" applyFont="1" applyFill="1" applyBorder="1" applyAlignment="1" applyProtection="1">
      <alignment horizontal="right" vertical="top" shrinkToFit="1"/>
    </xf>
    <xf numFmtId="0" fontId="31" fillId="10" borderId="13" xfId="34" applyNumberFormat="1" applyFont="1" applyFill="1" applyBorder="1" applyAlignment="1" applyProtection="1">
      <alignment horizontal="left" vertical="top" wrapText="1"/>
    </xf>
    <xf numFmtId="0" fontId="31" fillId="10" borderId="13" xfId="34" quotePrefix="1" applyNumberFormat="1" applyFont="1" applyFill="1" applyBorder="1" applyAlignment="1" applyProtection="1">
      <alignment horizontal="left" vertical="top" wrapText="1"/>
    </xf>
    <xf numFmtId="4" fontId="31" fillId="10" borderId="13" xfId="6" applyNumberFormat="1" applyFont="1" applyFill="1" applyBorder="1" applyAlignment="1" applyProtection="1">
      <alignment horizontal="right" vertical="top" shrinkToFit="1"/>
    </xf>
    <xf numFmtId="4" fontId="31" fillId="10" borderId="13" xfId="41" applyNumberFormat="1" applyFont="1" applyFill="1" applyBorder="1" applyAlignment="1" applyProtection="1">
      <alignment horizontal="right" vertical="top" shrinkToFit="1"/>
    </xf>
    <xf numFmtId="0" fontId="5" fillId="10" borderId="13" xfId="34" quotePrefix="1" applyNumberFormat="1" applyFont="1" applyFill="1" applyBorder="1" applyAlignment="1" applyProtection="1">
      <alignment horizontal="left" vertical="top" wrapText="1"/>
    </xf>
    <xf numFmtId="0" fontId="31" fillId="0" borderId="13" xfId="34" applyNumberFormat="1" applyFont="1" applyBorder="1" applyAlignment="1" applyProtection="1">
      <alignment horizontal="left" vertical="top" wrapText="1"/>
    </xf>
    <xf numFmtId="4" fontId="31" fillId="0" borderId="13" xfId="6" applyNumberFormat="1" applyFont="1" applyBorder="1" applyAlignment="1" applyProtection="1">
      <alignment horizontal="right" vertical="top" shrinkToFit="1"/>
    </xf>
    <xf numFmtId="49" fontId="31" fillId="10" borderId="13" xfId="34" applyNumberFormat="1" applyFont="1" applyFill="1" applyBorder="1" applyAlignment="1" applyProtection="1">
      <alignment horizontal="left" vertical="top" wrapText="1"/>
    </xf>
    <xf numFmtId="0" fontId="17" fillId="9" borderId="13" xfId="34" applyNumberFormat="1" applyFont="1" applyFill="1" applyBorder="1" applyAlignment="1" applyProtection="1">
      <alignment horizontal="left" vertical="top" wrapText="1"/>
    </xf>
    <xf numFmtId="4" fontId="31" fillId="8" borderId="13" xfId="41" applyNumberFormat="1" applyFont="1" applyFill="1" applyBorder="1" applyAlignment="1" applyProtection="1">
      <alignment horizontal="right" vertical="top" shrinkToFit="1"/>
    </xf>
    <xf numFmtId="49" fontId="20" fillId="0" borderId="1" xfId="0" applyNumberFormat="1" applyFont="1" applyBorder="1" applyAlignment="1" applyProtection="1">
      <alignment horizontal="right" vertical="top" wrapText="1"/>
      <protection locked="0"/>
    </xf>
    <xf numFmtId="0" fontId="19" fillId="4" borderId="1" xfId="28" applyNumberFormat="1" applyFont="1" applyFill="1" applyBorder="1" applyAlignment="1" applyProtection="1">
      <alignment horizontal="center" wrapText="1"/>
    </xf>
    <xf numFmtId="0" fontId="19" fillId="4" borderId="1" xfId="28" applyFont="1" applyFill="1" applyBorder="1" applyAlignment="1">
      <alignment horizontal="center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3" fillId="0" borderId="35" xfId="29" applyNumberFormat="1" applyBorder="1" applyProtection="1">
      <alignment horizontal="center" vertical="top" wrapText="1"/>
    </xf>
    <xf numFmtId="0" fontId="3" fillId="0" borderId="35" xfId="29" applyBorder="1">
      <alignment horizontal="center" vertical="top" wrapText="1"/>
    </xf>
    <xf numFmtId="49" fontId="3" fillId="0" borderId="35" xfId="30" applyNumberFormat="1" applyBorder="1" applyProtection="1">
      <alignment horizontal="center" vertical="top" wrapText="1"/>
    </xf>
    <xf numFmtId="49" fontId="3" fillId="0" borderId="35" xfId="30" applyBorder="1">
      <alignment horizontal="center" vertical="top" wrapText="1"/>
    </xf>
    <xf numFmtId="0" fontId="14" fillId="8" borderId="35" xfId="29" applyNumberFormat="1" applyFont="1" applyFill="1" applyBorder="1" applyAlignment="1" applyProtection="1">
      <alignment horizontal="center" vertical="center" wrapText="1"/>
    </xf>
    <xf numFmtId="0" fontId="14" fillId="8" borderId="35" xfId="29" applyFont="1" applyFill="1" applyBorder="1" applyAlignment="1">
      <alignment horizontal="center" vertical="center" wrapTex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0" fontId="17" fillId="0" borderId="20" xfId="130" applyNumberFormat="1" applyFont="1" applyBorder="1" applyProtection="1">
      <alignment horizontal="center" vertical="center" wrapText="1"/>
    </xf>
    <xf numFmtId="0" fontId="17" fillId="0" borderId="34" xfId="130" applyNumberFormat="1" applyFont="1" applyBorder="1" applyProtection="1">
      <alignment horizontal="center" vertical="center" wrapText="1"/>
    </xf>
    <xf numFmtId="0" fontId="5" fillId="0" borderId="20" xfId="130" applyNumberFormat="1" applyProtection="1">
      <alignment horizontal="center" vertical="center" wrapText="1"/>
    </xf>
    <xf numFmtId="0" fontId="5" fillId="0" borderId="20" xfId="130">
      <alignment horizontal="center" vertical="center" wrapText="1"/>
    </xf>
    <xf numFmtId="0" fontId="17" fillId="0" borderId="23" xfId="130" applyNumberFormat="1" applyFont="1" applyBorder="1" applyProtection="1">
      <alignment horizontal="center" vertical="center" wrapText="1"/>
    </xf>
    <xf numFmtId="0" fontId="17" fillId="0" borderId="1" xfId="29" applyNumberFormat="1" applyFont="1" applyBorder="1" applyAlignment="1" applyProtection="1">
      <alignment horizontal="right" vertical="top" wrapText="1"/>
    </xf>
    <xf numFmtId="0" fontId="17" fillId="0" borderId="1" xfId="29" applyFont="1" applyBorder="1" applyAlignment="1">
      <alignment horizontal="right" vertical="top" wrapText="1"/>
    </xf>
    <xf numFmtId="0" fontId="1" fillId="0" borderId="1" xfId="29" applyFont="1" applyBorder="1" applyAlignment="1">
      <alignment horizontal="left" vertical="top" wrapText="1"/>
    </xf>
    <xf numFmtId="0" fontId="22" fillId="0" borderId="1" xfId="33" applyNumberFormat="1" applyFont="1" applyBorder="1" applyAlignment="1" applyProtection="1">
      <alignment horizontal="center" wrapText="1"/>
    </xf>
    <xf numFmtId="0" fontId="22" fillId="0" borderId="1" xfId="33" applyFont="1" applyBorder="1" applyAlignment="1">
      <alignment horizontal="center" wrapText="1"/>
    </xf>
    <xf numFmtId="0" fontId="22" fillId="0" borderId="1" xfId="36" applyNumberFormat="1" applyFont="1" applyBorder="1" applyAlignment="1" applyProtection="1">
      <alignment horizontal="center"/>
    </xf>
    <xf numFmtId="0" fontId="22" fillId="0" borderId="1" xfId="36" applyFont="1" applyBorder="1" applyAlignment="1">
      <alignment horizontal="center"/>
    </xf>
    <xf numFmtId="0" fontId="19" fillId="4" borderId="1" xfId="40" applyNumberFormat="1" applyFont="1" applyFill="1" applyBorder="1" applyAlignment="1" applyProtection="1">
      <alignment horizontal="center" wrapText="1"/>
    </xf>
    <xf numFmtId="0" fontId="19" fillId="4" borderId="1" xfId="40" applyFont="1" applyFill="1" applyBorder="1" applyAlignment="1">
      <alignment horizontal="center" wrapText="1"/>
    </xf>
    <xf numFmtId="0" fontId="1" fillId="0" borderId="1" xfId="40" applyFont="1" applyBorder="1" applyAlignment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5" fillId="0" borderId="1" xfId="44" applyFont="1" applyBorder="1" applyAlignment="1">
      <alignment horizontal="right"/>
    </xf>
    <xf numFmtId="0" fontId="1" fillId="0" borderId="1" xfId="44" applyFont="1" applyBorder="1" applyAlignment="1">
      <alignment horizontal="right"/>
    </xf>
    <xf numFmtId="0" fontId="31" fillId="0" borderId="13" xfId="34" quotePrefix="1" applyNumberFormat="1" applyFont="1" applyBorder="1" applyAlignment="1" applyProtection="1">
      <alignment horizontal="left" vertical="top" wrapText="1"/>
    </xf>
    <xf numFmtId="4" fontId="31" fillId="0" borderId="13" xfId="41" applyNumberFormat="1" applyFont="1" applyBorder="1" applyAlignment="1" applyProtection="1">
      <alignment horizontal="right" vertical="top" shrinkToFit="1"/>
    </xf>
    <xf numFmtId="0" fontId="17" fillId="11" borderId="13" xfId="34" applyNumberFormat="1" applyFont="1" applyFill="1" applyBorder="1" applyAlignment="1" applyProtection="1">
      <alignment horizontal="left" vertical="top" wrapText="1"/>
    </xf>
    <xf numFmtId="0" fontId="5" fillId="10" borderId="13" xfId="34" applyNumberFormat="1" applyFont="1" applyFill="1" applyBorder="1" applyAlignment="1" applyProtection="1">
      <alignment horizontal="left" vertical="top" wrapText="1"/>
    </xf>
    <xf numFmtId="4" fontId="5" fillId="10" borderId="13" xfId="41" applyNumberFormat="1" applyFont="1" applyFill="1" applyBorder="1" applyAlignment="1" applyProtection="1">
      <alignment horizontal="right" vertical="top" shrinkToFit="1"/>
    </xf>
    <xf numFmtId="49" fontId="17" fillId="11" borderId="13" xfId="34" applyNumberFormat="1" applyFont="1" applyFill="1" applyBorder="1" applyAlignment="1" applyProtection="1">
      <alignment horizontal="left" vertical="top" wrapText="1"/>
    </xf>
    <xf numFmtId="49" fontId="17" fillId="10" borderId="13" xfId="34" quotePrefix="1" applyNumberFormat="1" applyFont="1" applyFill="1" applyBorder="1" applyAlignment="1" applyProtection="1">
      <alignment horizontal="left" vertical="top" wrapText="1"/>
    </xf>
    <xf numFmtId="0" fontId="18" fillId="12" borderId="13" xfId="34" quotePrefix="1" applyNumberFormat="1" applyFont="1" applyFill="1" applyBorder="1" applyAlignment="1" applyProtection="1">
      <alignment horizontal="left" vertical="top" wrapText="1"/>
    </xf>
    <xf numFmtId="49" fontId="18" fillId="12" borderId="13" xfId="34" applyNumberFormat="1" applyFont="1" applyFill="1" applyBorder="1" applyAlignment="1" applyProtection="1">
      <alignment horizontal="left" vertical="top" wrapText="1"/>
    </xf>
    <xf numFmtId="0" fontId="18" fillId="12" borderId="13" xfId="34" applyNumberFormat="1" applyFont="1" applyFill="1" applyBorder="1" applyAlignment="1" applyProtection="1">
      <alignment horizontal="left" vertical="top" wrapText="1"/>
    </xf>
    <xf numFmtId="4" fontId="18" fillId="12" borderId="13" xfId="41" applyNumberFormat="1" applyFont="1" applyFill="1" applyBorder="1" applyAlignment="1" applyProtection="1">
      <alignment horizontal="right" vertical="top" shrinkToFit="1"/>
    </xf>
    <xf numFmtId="0" fontId="17" fillId="12" borderId="13" xfId="34" quotePrefix="1" applyNumberFormat="1" applyFont="1" applyFill="1" applyBorder="1" applyAlignment="1" applyProtection="1">
      <alignment horizontal="left" vertical="top" wrapText="1"/>
    </xf>
    <xf numFmtId="49" fontId="17" fillId="12" borderId="13" xfId="34" applyNumberFormat="1" applyFont="1" applyFill="1" applyBorder="1" applyAlignment="1" applyProtection="1">
      <alignment horizontal="left" vertical="top" wrapText="1"/>
    </xf>
    <xf numFmtId="0" fontId="17" fillId="12" borderId="13" xfId="34" applyNumberFormat="1" applyFont="1" applyFill="1" applyBorder="1" applyAlignment="1" applyProtection="1">
      <alignment horizontal="left" vertical="top" wrapText="1"/>
    </xf>
    <xf numFmtId="4" fontId="17" fillId="12" borderId="13" xfId="41" applyNumberFormat="1" applyFont="1" applyFill="1" applyBorder="1" applyAlignment="1" applyProtection="1">
      <alignment horizontal="right" vertical="top" shrinkToFit="1"/>
    </xf>
    <xf numFmtId="4" fontId="17" fillId="11" borderId="13" xfId="41" applyNumberFormat="1" applyFont="1" applyFill="1" applyBorder="1" applyAlignment="1" applyProtection="1">
      <alignment horizontal="right" vertical="top" shrinkToFit="1"/>
    </xf>
    <xf numFmtId="0" fontId="18" fillId="10" borderId="13" xfId="34" quotePrefix="1" applyNumberFormat="1" applyFont="1" applyFill="1" applyBorder="1" applyAlignment="1" applyProtection="1">
      <alignment horizontal="left" vertical="top" wrapText="1"/>
    </xf>
    <xf numFmtId="49" fontId="18" fillId="10" borderId="13" xfId="34" applyNumberFormat="1" applyFont="1" applyFill="1" applyBorder="1" applyAlignment="1" applyProtection="1">
      <alignment horizontal="left" vertical="top" wrapText="1"/>
    </xf>
    <xf numFmtId="0" fontId="18" fillId="10" borderId="13" xfId="34" applyNumberFormat="1" applyFont="1" applyFill="1" applyBorder="1" applyAlignment="1" applyProtection="1">
      <alignment horizontal="left" vertical="top" wrapText="1"/>
    </xf>
    <xf numFmtId="4" fontId="18" fillId="10" borderId="13" xfId="41" applyNumberFormat="1" applyFont="1" applyFill="1" applyBorder="1" applyAlignment="1" applyProtection="1">
      <alignment horizontal="right" vertical="top" shrinkToFit="1"/>
    </xf>
    <xf numFmtId="49" fontId="15" fillId="12" borderId="13" xfId="34" applyNumberFormat="1" applyFont="1" applyFill="1" applyBorder="1" applyAlignment="1" applyProtection="1">
      <alignment horizontal="left" vertical="top" wrapText="1"/>
    </xf>
    <xf numFmtId="0" fontId="35" fillId="12" borderId="13" xfId="34" applyNumberFormat="1" applyFont="1" applyFill="1" applyBorder="1" applyAlignment="1" applyProtection="1">
      <alignment horizontal="left" vertical="top" wrapText="1"/>
    </xf>
    <xf numFmtId="49" fontId="35" fillId="12" borderId="13" xfId="34" applyNumberFormat="1" applyFont="1" applyFill="1" applyBorder="1" applyAlignment="1" applyProtection="1">
      <alignment horizontal="left" vertical="top" wrapText="1"/>
    </xf>
    <xf numFmtId="0" fontId="36" fillId="12" borderId="13" xfId="34" quotePrefix="1" applyNumberFormat="1" applyFont="1" applyFill="1" applyBorder="1" applyAlignment="1" applyProtection="1">
      <alignment horizontal="left" vertical="top" wrapText="1"/>
    </xf>
    <xf numFmtId="4" fontId="37" fillId="12" borderId="13" xfId="41" applyNumberFormat="1" applyFont="1" applyFill="1" applyBorder="1" applyAlignment="1" applyProtection="1">
      <alignment horizontal="right" vertical="top" shrinkToFit="1"/>
    </xf>
    <xf numFmtId="4" fontId="35" fillId="12" borderId="13" xfId="6" applyNumberFormat="1" applyFont="1" applyFill="1" applyBorder="1" applyAlignment="1" applyProtection="1">
      <alignment horizontal="right" vertical="top" shrinkToFit="1"/>
    </xf>
    <xf numFmtId="0" fontId="35" fillId="12" borderId="13" xfId="34" quotePrefix="1" applyNumberFormat="1" applyFont="1" applyFill="1" applyBorder="1" applyAlignment="1" applyProtection="1">
      <alignment horizontal="left" vertical="top" wrapText="1"/>
    </xf>
    <xf numFmtId="49" fontId="18" fillId="7" borderId="13" xfId="34" applyNumberFormat="1" applyFont="1" applyFill="1" applyBorder="1" applyAlignment="1" applyProtection="1">
      <alignment horizontal="left" vertical="top" wrapText="1"/>
    </xf>
    <xf numFmtId="49" fontId="33" fillId="10" borderId="13" xfId="34" applyNumberFormat="1" applyFont="1" applyFill="1" applyBorder="1" applyAlignment="1" applyProtection="1">
      <alignment horizontal="left" vertical="top" wrapText="1"/>
    </xf>
    <xf numFmtId="4" fontId="1" fillId="7" borderId="13" xfId="6" applyNumberFormat="1" applyFont="1" applyFill="1" applyBorder="1" applyAlignment="1" applyProtection="1">
      <alignment horizontal="right" vertical="top" shrinkToFit="1"/>
    </xf>
    <xf numFmtId="4" fontId="31" fillId="7" borderId="13" xfId="6" applyNumberFormat="1" applyFont="1" applyFill="1" applyBorder="1" applyAlignment="1" applyProtection="1">
      <alignment horizontal="right" vertical="top" shrinkToFit="1"/>
    </xf>
    <xf numFmtId="0" fontId="17" fillId="11" borderId="13" xfId="34" quotePrefix="1" applyNumberFormat="1" applyFont="1" applyFill="1" applyBorder="1" applyAlignment="1" applyProtection="1">
      <alignment horizontal="left" vertical="top" wrapText="1"/>
    </xf>
    <xf numFmtId="0" fontId="17" fillId="9" borderId="13" xfId="34" quotePrefix="1" applyNumberFormat="1" applyFont="1" applyFill="1" applyBorder="1" applyAlignment="1" applyProtection="1">
      <alignment horizontal="center" vertical="top" wrapText="1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193"/>
  <sheetViews>
    <sheetView topLeftCell="A46" zoomScaleNormal="100" zoomScaleSheetLayoutView="100" workbookViewId="0">
      <selection activeCell="D1" sqref="D1:E1"/>
    </sheetView>
  </sheetViews>
  <sheetFormatPr defaultColWidth="9.109375" defaultRowHeight="13.2"/>
  <cols>
    <col min="1" max="1" width="49.109375" style="5" customWidth="1"/>
    <col min="2" max="2" width="21" style="5" customWidth="1"/>
    <col min="3" max="3" width="11.44140625" style="5" customWidth="1"/>
    <col min="4" max="4" width="14.5546875" style="5" customWidth="1"/>
    <col min="5" max="5" width="11.5546875" style="5" customWidth="1"/>
    <col min="6" max="6" width="9.109375" style="5" hidden="1"/>
    <col min="7" max="16384" width="9.109375" style="5"/>
  </cols>
  <sheetData>
    <row r="1" spans="1:6" s="2" customFormat="1" ht="80.400000000000006" customHeight="1">
      <c r="D1" s="112" t="s">
        <v>271</v>
      </c>
      <c r="E1" s="112"/>
    </row>
    <row r="2" spans="1:6" s="2" customFormat="1" ht="13.8"/>
    <row r="3" spans="1:6" s="2" customFormat="1" ht="49.2" customHeight="1">
      <c r="A3" s="113" t="s">
        <v>248</v>
      </c>
      <c r="B3" s="114"/>
      <c r="C3" s="114"/>
      <c r="D3" s="114"/>
      <c r="E3" s="114"/>
      <c r="F3" s="3"/>
    </row>
    <row r="4" spans="1:6">
      <c r="A4" s="115"/>
      <c r="B4" s="116"/>
      <c r="C4" s="116"/>
      <c r="D4" s="116"/>
      <c r="E4" s="116"/>
      <c r="F4" s="4"/>
    </row>
    <row r="5" spans="1:6" ht="13.2" customHeight="1">
      <c r="A5" s="117" t="s">
        <v>2</v>
      </c>
      <c r="B5" s="117" t="s">
        <v>3</v>
      </c>
      <c r="C5" s="119" t="s">
        <v>4</v>
      </c>
      <c r="D5" s="119" t="s">
        <v>5</v>
      </c>
      <c r="E5" s="121" t="s">
        <v>38</v>
      </c>
      <c r="F5" s="8"/>
    </row>
    <row r="6" spans="1:6" ht="13.2" customHeight="1">
      <c r="A6" s="118"/>
      <c r="B6" s="118"/>
      <c r="C6" s="120"/>
      <c r="D6" s="120"/>
      <c r="E6" s="122"/>
      <c r="F6" s="9"/>
    </row>
    <row r="7" spans="1:6" ht="13.2" customHeight="1">
      <c r="A7" s="118"/>
      <c r="B7" s="118"/>
      <c r="C7" s="120"/>
      <c r="D7" s="120"/>
      <c r="E7" s="122"/>
      <c r="F7" s="9"/>
    </row>
    <row r="8" spans="1:6">
      <c r="A8" s="77">
        <v>1</v>
      </c>
      <c r="B8" s="78">
        <v>3</v>
      </c>
      <c r="C8" s="79" t="s">
        <v>6</v>
      </c>
      <c r="D8" s="79" t="s">
        <v>7</v>
      </c>
      <c r="E8" s="92" t="s">
        <v>7</v>
      </c>
      <c r="F8" s="9"/>
    </row>
    <row r="9" spans="1:6" s="6" customFormat="1" ht="28.2" customHeight="1">
      <c r="A9" s="80" t="s">
        <v>8</v>
      </c>
      <c r="B9" s="81" t="s">
        <v>9</v>
      </c>
      <c r="C9" s="82">
        <v>12598691</v>
      </c>
      <c r="D9" s="82">
        <v>6705989.0899999999</v>
      </c>
      <c r="E9" s="93">
        <f>D9/C9*100</f>
        <v>53.227665397936974</v>
      </c>
      <c r="F9" s="7"/>
    </row>
    <row r="10" spans="1:6" ht="15">
      <c r="A10" s="89" t="s">
        <v>10</v>
      </c>
      <c r="B10" s="83"/>
      <c r="C10" s="84"/>
      <c r="D10" s="84"/>
      <c r="E10" s="93"/>
      <c r="F10" s="9"/>
    </row>
    <row r="11" spans="1:6" ht="15">
      <c r="A11" s="90" t="s">
        <v>11</v>
      </c>
      <c r="B11" s="85" t="s">
        <v>12</v>
      </c>
      <c r="C11" s="86">
        <v>305000</v>
      </c>
      <c r="D11" s="86">
        <v>103878.01</v>
      </c>
      <c r="E11" s="93">
        <f t="shared" ref="E11:E30" si="0">D11/C11*100</f>
        <v>34.058363934426225</v>
      </c>
      <c r="F11" s="9"/>
    </row>
    <row r="12" spans="1:6" ht="15">
      <c r="A12" s="90" t="s">
        <v>13</v>
      </c>
      <c r="B12" s="85" t="s">
        <v>14</v>
      </c>
      <c r="C12" s="86">
        <v>25000</v>
      </c>
      <c r="D12" s="86">
        <v>15139.74</v>
      </c>
      <c r="E12" s="93">
        <f t="shared" si="0"/>
        <v>60.558959999999992</v>
      </c>
      <c r="F12" s="9"/>
    </row>
    <row r="13" spans="1:6" ht="15">
      <c r="A13" s="90" t="s">
        <v>15</v>
      </c>
      <c r="B13" s="85" t="s">
        <v>16</v>
      </c>
      <c r="C13" s="86">
        <v>25000</v>
      </c>
      <c r="D13" s="86">
        <v>15139.74</v>
      </c>
      <c r="E13" s="93">
        <f t="shared" si="0"/>
        <v>60.558959999999992</v>
      </c>
      <c r="F13" s="9"/>
    </row>
    <row r="14" spans="1:6" ht="60.6" customHeight="1">
      <c r="A14" s="90" t="s">
        <v>143</v>
      </c>
      <c r="B14" s="85" t="s">
        <v>156</v>
      </c>
      <c r="C14" s="86">
        <v>25000</v>
      </c>
      <c r="D14" s="86">
        <v>15140.04</v>
      </c>
      <c r="E14" s="93">
        <f t="shared" si="0"/>
        <v>60.56016000000001</v>
      </c>
      <c r="F14" s="9"/>
    </row>
    <row r="15" spans="1:6" ht="89.4" customHeight="1">
      <c r="A15" s="90" t="s">
        <v>144</v>
      </c>
      <c r="B15" s="85" t="s">
        <v>157</v>
      </c>
      <c r="C15" s="86">
        <v>25000</v>
      </c>
      <c r="D15" s="86">
        <v>15130.36</v>
      </c>
      <c r="E15" s="93">
        <f t="shared" si="0"/>
        <v>60.521440000000005</v>
      </c>
      <c r="F15" s="9"/>
    </row>
    <row r="16" spans="1:6" ht="81.599999999999994">
      <c r="A16" s="90" t="s">
        <v>145</v>
      </c>
      <c r="B16" s="85" t="s">
        <v>158</v>
      </c>
      <c r="C16" s="86" t="s">
        <v>17</v>
      </c>
      <c r="D16" s="86">
        <v>9.68</v>
      </c>
      <c r="E16" s="93">
        <v>0</v>
      </c>
      <c r="F16" s="9"/>
    </row>
    <row r="17" spans="1:6" s="6" customFormat="1" ht="30.6">
      <c r="A17" s="90" t="s">
        <v>146</v>
      </c>
      <c r="B17" s="85" t="s">
        <v>159</v>
      </c>
      <c r="C17" s="86" t="s">
        <v>17</v>
      </c>
      <c r="D17" s="86">
        <v>-0.3</v>
      </c>
      <c r="E17" s="93">
        <v>0</v>
      </c>
      <c r="F17" s="7"/>
    </row>
    <row r="18" spans="1:6" ht="51">
      <c r="A18" s="90" t="s">
        <v>246</v>
      </c>
      <c r="B18" s="85" t="s">
        <v>160</v>
      </c>
      <c r="C18" s="86" t="s">
        <v>17</v>
      </c>
      <c r="D18" s="86">
        <v>-0.3</v>
      </c>
      <c r="E18" s="93">
        <v>0</v>
      </c>
      <c r="F18" s="9"/>
    </row>
    <row r="19" spans="1:6" ht="15">
      <c r="A19" s="90" t="s">
        <v>18</v>
      </c>
      <c r="B19" s="85" t="s">
        <v>19</v>
      </c>
      <c r="C19" s="86">
        <v>10000</v>
      </c>
      <c r="D19" s="86">
        <v>-2120.85</v>
      </c>
      <c r="E19" s="93">
        <f t="shared" si="0"/>
        <v>-21.208500000000001</v>
      </c>
      <c r="F19" s="9"/>
    </row>
    <row r="20" spans="1:6" ht="20.399999999999999">
      <c r="A20" s="90" t="s">
        <v>20</v>
      </c>
      <c r="B20" s="85" t="s">
        <v>21</v>
      </c>
      <c r="C20" s="86">
        <v>10000</v>
      </c>
      <c r="D20" s="86">
        <v>-2120.85</v>
      </c>
      <c r="E20" s="93">
        <f t="shared" si="0"/>
        <v>-21.208500000000001</v>
      </c>
      <c r="F20" s="9"/>
    </row>
    <row r="21" spans="1:6" ht="20.399999999999999">
      <c r="A21" s="90" t="s">
        <v>147</v>
      </c>
      <c r="B21" s="85" t="s">
        <v>161</v>
      </c>
      <c r="C21" s="86">
        <v>10000</v>
      </c>
      <c r="D21" s="86">
        <v>14.25</v>
      </c>
      <c r="E21" s="93">
        <f t="shared" si="0"/>
        <v>0.14250000000000002</v>
      </c>
      <c r="F21" s="9"/>
    </row>
    <row r="22" spans="1:6" ht="20.399999999999999">
      <c r="A22" s="90" t="s">
        <v>147</v>
      </c>
      <c r="B22" s="85" t="s">
        <v>162</v>
      </c>
      <c r="C22" s="86">
        <v>10000</v>
      </c>
      <c r="D22" s="86">
        <v>14.25</v>
      </c>
      <c r="E22" s="93">
        <v>0</v>
      </c>
      <c r="F22" s="33"/>
    </row>
    <row r="23" spans="1:6" ht="40.799999999999997">
      <c r="A23" s="90" t="s">
        <v>148</v>
      </c>
      <c r="B23" s="85" t="s">
        <v>163</v>
      </c>
      <c r="C23" s="86">
        <v>10000</v>
      </c>
      <c r="D23" s="86">
        <v>14.25</v>
      </c>
      <c r="E23" s="93">
        <v>0</v>
      </c>
      <c r="F23" s="33"/>
    </row>
    <row r="24" spans="1:6" ht="30.6">
      <c r="A24" s="90" t="s">
        <v>149</v>
      </c>
      <c r="B24" s="85" t="s">
        <v>164</v>
      </c>
      <c r="C24" s="86" t="s">
        <v>17</v>
      </c>
      <c r="D24" s="86">
        <v>-2135.1</v>
      </c>
      <c r="E24" s="93">
        <v>0</v>
      </c>
      <c r="F24" s="33"/>
    </row>
    <row r="25" spans="1:6" ht="40.799999999999997">
      <c r="A25" s="90" t="s">
        <v>150</v>
      </c>
      <c r="B25" s="85" t="s">
        <v>165</v>
      </c>
      <c r="C25" s="86" t="s">
        <v>17</v>
      </c>
      <c r="D25" s="86">
        <v>-2135.1</v>
      </c>
      <c r="E25" s="93">
        <v>0</v>
      </c>
      <c r="F25" s="33"/>
    </row>
    <row r="26" spans="1:6" ht="61.2">
      <c r="A26" s="90" t="s">
        <v>151</v>
      </c>
      <c r="B26" s="85" t="s">
        <v>166</v>
      </c>
      <c r="C26" s="86" t="s">
        <v>17</v>
      </c>
      <c r="D26" s="86">
        <v>-2135.1</v>
      </c>
      <c r="E26" s="93">
        <v>0</v>
      </c>
      <c r="F26" s="33"/>
    </row>
    <row r="27" spans="1:6" ht="15">
      <c r="A27" s="90" t="s">
        <v>22</v>
      </c>
      <c r="B27" s="85" t="s">
        <v>23</v>
      </c>
      <c r="C27" s="86">
        <v>170000</v>
      </c>
      <c r="D27" s="86">
        <v>12657.6</v>
      </c>
      <c r="E27" s="93">
        <f t="shared" si="0"/>
        <v>7.4456470588235293</v>
      </c>
      <c r="F27" s="33"/>
    </row>
    <row r="28" spans="1:6" ht="15">
      <c r="A28" s="90" t="s">
        <v>24</v>
      </c>
      <c r="B28" s="85" t="s">
        <v>25</v>
      </c>
      <c r="C28" s="86">
        <v>100000</v>
      </c>
      <c r="D28" s="86">
        <v>-3415.93</v>
      </c>
      <c r="E28" s="93">
        <f t="shared" si="0"/>
        <v>-3.4159299999999995</v>
      </c>
      <c r="F28" s="33"/>
    </row>
    <row r="29" spans="1:6" ht="30.6">
      <c r="A29" s="90" t="s">
        <v>152</v>
      </c>
      <c r="B29" s="85" t="s">
        <v>167</v>
      </c>
      <c r="C29" s="86">
        <v>100000</v>
      </c>
      <c r="D29" s="86">
        <v>-3415.93</v>
      </c>
      <c r="E29" s="93">
        <f t="shared" si="0"/>
        <v>-3.4159299999999995</v>
      </c>
      <c r="F29" s="33"/>
    </row>
    <row r="30" spans="1:6" ht="51">
      <c r="A30" s="90" t="s">
        <v>153</v>
      </c>
      <c r="B30" s="85" t="s">
        <v>168</v>
      </c>
      <c r="C30" s="86">
        <v>100000</v>
      </c>
      <c r="D30" s="86">
        <v>-3415.93</v>
      </c>
      <c r="E30" s="93">
        <f t="shared" si="0"/>
        <v>-3.4159299999999995</v>
      </c>
      <c r="F30" s="33"/>
    </row>
    <row r="31" spans="1:6" ht="15">
      <c r="A31" s="90" t="s">
        <v>26</v>
      </c>
      <c r="B31" s="85" t="s">
        <v>27</v>
      </c>
      <c r="C31" s="86">
        <v>70000</v>
      </c>
      <c r="D31" s="86">
        <v>16073.53</v>
      </c>
      <c r="E31" s="93">
        <f>D31/C31*100</f>
        <v>22.962185714285717</v>
      </c>
      <c r="F31" s="33"/>
    </row>
    <row r="32" spans="1:6" ht="15">
      <c r="A32" s="90" t="s">
        <v>28</v>
      </c>
      <c r="B32" s="85" t="s">
        <v>29</v>
      </c>
      <c r="C32" s="86" t="s">
        <v>17</v>
      </c>
      <c r="D32" s="86">
        <v>1160.1500000000001</v>
      </c>
      <c r="E32" s="93">
        <v>0</v>
      </c>
      <c r="F32" s="33"/>
    </row>
    <row r="33" spans="1:6" ht="20.399999999999999">
      <c r="A33" s="90" t="s">
        <v>154</v>
      </c>
      <c r="B33" s="85" t="s">
        <v>169</v>
      </c>
      <c r="C33" s="86" t="s">
        <v>17</v>
      </c>
      <c r="D33" s="86">
        <v>1160.1500000000001</v>
      </c>
      <c r="E33" s="93">
        <v>0</v>
      </c>
      <c r="F33" s="33"/>
    </row>
    <row r="34" spans="1:6" ht="40.799999999999997">
      <c r="A34" s="90" t="s">
        <v>155</v>
      </c>
      <c r="B34" s="85" t="s">
        <v>170</v>
      </c>
      <c r="C34" s="86" t="s">
        <v>17</v>
      </c>
      <c r="D34" s="86">
        <v>1160.1500000000001</v>
      </c>
      <c r="E34" s="93">
        <v>0</v>
      </c>
      <c r="F34" s="33"/>
    </row>
    <row r="35" spans="1:6" ht="15">
      <c r="A35" s="90" t="s">
        <v>189</v>
      </c>
      <c r="B35" s="85" t="s">
        <v>30</v>
      </c>
      <c r="C35" s="86">
        <v>70000</v>
      </c>
      <c r="D35" s="86">
        <v>14913.38</v>
      </c>
      <c r="E35" s="93">
        <f>D35/C35*100</f>
        <v>21.304828571428569</v>
      </c>
    </row>
    <row r="36" spans="1:6" ht="20.399999999999999">
      <c r="A36" s="90" t="s">
        <v>190</v>
      </c>
      <c r="B36" s="85" t="s">
        <v>171</v>
      </c>
      <c r="C36" s="86">
        <v>70000</v>
      </c>
      <c r="D36" s="86">
        <v>14913.38</v>
      </c>
      <c r="E36" s="93">
        <f t="shared" ref="E36:E51" si="1">D36/C36*100</f>
        <v>21.304828571428569</v>
      </c>
    </row>
    <row r="37" spans="1:6" ht="40.799999999999997">
      <c r="A37" s="90" t="s">
        <v>191</v>
      </c>
      <c r="B37" s="85" t="s">
        <v>172</v>
      </c>
      <c r="C37" s="86">
        <v>70000</v>
      </c>
      <c r="D37" s="86">
        <v>14913.38</v>
      </c>
      <c r="E37" s="93">
        <f t="shared" si="1"/>
        <v>21.304828571428569</v>
      </c>
    </row>
    <row r="38" spans="1:6" ht="20.399999999999999">
      <c r="A38" s="90" t="s">
        <v>192</v>
      </c>
      <c r="B38" s="85" t="s">
        <v>31</v>
      </c>
      <c r="C38" s="86">
        <v>100000</v>
      </c>
      <c r="D38" s="86">
        <v>38278.519999999997</v>
      </c>
      <c r="E38" s="93">
        <f t="shared" si="1"/>
        <v>38.27852</v>
      </c>
    </row>
    <row r="39" spans="1:6" ht="51">
      <c r="A39" s="90" t="s">
        <v>193</v>
      </c>
      <c r="B39" s="85" t="s">
        <v>173</v>
      </c>
      <c r="C39" s="86">
        <v>100000</v>
      </c>
      <c r="D39" s="86">
        <v>38278.519999999997</v>
      </c>
      <c r="E39" s="93">
        <f t="shared" si="1"/>
        <v>38.27852</v>
      </c>
    </row>
    <row r="40" spans="1:6" ht="51">
      <c r="A40" s="90" t="s">
        <v>194</v>
      </c>
      <c r="B40" s="85" t="s">
        <v>174</v>
      </c>
      <c r="C40" s="86">
        <v>100000</v>
      </c>
      <c r="D40" s="86">
        <v>38278.519999999997</v>
      </c>
      <c r="E40" s="93">
        <f t="shared" si="1"/>
        <v>38.27852</v>
      </c>
    </row>
    <row r="41" spans="1:6" ht="51">
      <c r="A41" s="90" t="s">
        <v>195</v>
      </c>
      <c r="B41" s="85" t="s">
        <v>133</v>
      </c>
      <c r="C41" s="86">
        <v>100000</v>
      </c>
      <c r="D41" s="86">
        <v>38278.519999999997</v>
      </c>
      <c r="E41" s="93">
        <f t="shared" si="1"/>
        <v>38.27852</v>
      </c>
    </row>
    <row r="42" spans="1:6" ht="15">
      <c r="A42" s="90" t="s">
        <v>196</v>
      </c>
      <c r="B42" s="85" t="s">
        <v>136</v>
      </c>
      <c r="C42" s="86" t="s">
        <v>17</v>
      </c>
      <c r="D42" s="86">
        <v>39923</v>
      </c>
      <c r="E42" s="93">
        <v>0</v>
      </c>
    </row>
    <row r="43" spans="1:6" ht="15">
      <c r="A43" s="90" t="s">
        <v>197</v>
      </c>
      <c r="B43" s="85" t="s">
        <v>175</v>
      </c>
      <c r="C43" s="86" t="s">
        <v>17</v>
      </c>
      <c r="D43" s="86">
        <v>39923</v>
      </c>
      <c r="E43" s="93">
        <v>0</v>
      </c>
    </row>
    <row r="44" spans="1:6" ht="20.399999999999999">
      <c r="A44" s="90" t="s">
        <v>198</v>
      </c>
      <c r="B44" s="85" t="s">
        <v>176</v>
      </c>
      <c r="C44" s="86" t="s">
        <v>17</v>
      </c>
      <c r="D44" s="86">
        <v>39923</v>
      </c>
      <c r="E44" s="93">
        <v>0</v>
      </c>
    </row>
    <row r="45" spans="1:6" ht="15">
      <c r="A45" s="90" t="s">
        <v>199</v>
      </c>
      <c r="B45" s="85" t="s">
        <v>32</v>
      </c>
      <c r="C45" s="86">
        <v>12293691</v>
      </c>
      <c r="D45" s="86">
        <v>6602111.0800000001</v>
      </c>
      <c r="E45" s="93">
        <f t="shared" si="1"/>
        <v>53.703245672922804</v>
      </c>
    </row>
    <row r="46" spans="1:6" ht="20.399999999999999">
      <c r="A46" s="90" t="s">
        <v>200</v>
      </c>
      <c r="B46" s="85" t="s">
        <v>134</v>
      </c>
      <c r="C46" s="86">
        <v>12293691</v>
      </c>
      <c r="D46" s="86">
        <v>6660632.0499999998</v>
      </c>
      <c r="E46" s="93">
        <f t="shared" si="1"/>
        <v>54.179270082516304</v>
      </c>
    </row>
    <row r="47" spans="1:6" ht="15">
      <c r="A47" s="90" t="s">
        <v>201</v>
      </c>
      <c r="B47" s="85" t="s">
        <v>137</v>
      </c>
      <c r="C47" s="86">
        <v>10232231</v>
      </c>
      <c r="D47" s="86">
        <v>5968802</v>
      </c>
      <c r="E47" s="93">
        <f t="shared" si="1"/>
        <v>58.333339034273166</v>
      </c>
    </row>
    <row r="48" spans="1:6" ht="15">
      <c r="A48" s="90" t="s">
        <v>202</v>
      </c>
      <c r="B48" s="85" t="s">
        <v>177</v>
      </c>
      <c r="C48" s="86">
        <v>10232231</v>
      </c>
      <c r="D48" s="86">
        <v>5968802</v>
      </c>
      <c r="E48" s="93">
        <f t="shared" si="1"/>
        <v>58.333339034273166</v>
      </c>
    </row>
    <row r="49" spans="1:5" ht="30.6">
      <c r="A49" s="90" t="s">
        <v>203</v>
      </c>
      <c r="B49" s="85" t="s">
        <v>178</v>
      </c>
      <c r="C49" s="86">
        <v>10232231</v>
      </c>
      <c r="D49" s="86">
        <v>5968802</v>
      </c>
      <c r="E49" s="93">
        <f t="shared" si="1"/>
        <v>58.333339034273166</v>
      </c>
    </row>
    <row r="50" spans="1:5" ht="20.399999999999999">
      <c r="A50" s="90" t="s">
        <v>204</v>
      </c>
      <c r="B50" s="85" t="s">
        <v>33</v>
      </c>
      <c r="C50" s="86">
        <v>10232231</v>
      </c>
      <c r="D50" s="86">
        <v>5968802</v>
      </c>
      <c r="E50" s="93">
        <f t="shared" si="1"/>
        <v>58.333339034273166</v>
      </c>
    </row>
    <row r="51" spans="1:5" ht="15">
      <c r="A51" s="90" t="s">
        <v>205</v>
      </c>
      <c r="B51" s="85" t="s">
        <v>179</v>
      </c>
      <c r="C51" s="86">
        <v>36100</v>
      </c>
      <c r="D51" s="86">
        <v>15850.05</v>
      </c>
      <c r="E51" s="93">
        <f t="shared" si="1"/>
        <v>43.90595567867036</v>
      </c>
    </row>
    <row r="52" spans="1:5" ht="30.6">
      <c r="A52" s="90" t="s">
        <v>206</v>
      </c>
      <c r="B52" s="85" t="s">
        <v>180</v>
      </c>
      <c r="C52" s="86">
        <v>36100</v>
      </c>
      <c r="D52" s="86">
        <v>15850.05</v>
      </c>
      <c r="E52" s="93">
        <f>D52/C52*100</f>
        <v>43.90595567867036</v>
      </c>
    </row>
    <row r="53" spans="1:5" ht="30.6">
      <c r="A53" s="90" t="s">
        <v>207</v>
      </c>
      <c r="B53" s="85" t="s">
        <v>34</v>
      </c>
      <c r="C53" s="86">
        <v>36100</v>
      </c>
      <c r="D53" s="86">
        <v>15850.05</v>
      </c>
      <c r="E53" s="93">
        <f>D53/C53*100</f>
        <v>43.90595567867036</v>
      </c>
    </row>
    <row r="54" spans="1:5" ht="15">
      <c r="A54" s="90" t="s">
        <v>208</v>
      </c>
      <c r="B54" s="85" t="s">
        <v>181</v>
      </c>
      <c r="C54" s="86">
        <v>2025360</v>
      </c>
      <c r="D54" s="86">
        <v>675980</v>
      </c>
      <c r="E54" s="93">
        <f>D54/C54*100</f>
        <v>33.375794920409213</v>
      </c>
    </row>
    <row r="55" spans="1:5" ht="40.799999999999997">
      <c r="A55" s="90" t="s">
        <v>209</v>
      </c>
      <c r="B55" s="85" t="s">
        <v>182</v>
      </c>
      <c r="C55" s="86">
        <v>1875360</v>
      </c>
      <c r="D55" s="86">
        <v>675980</v>
      </c>
      <c r="E55" s="93">
        <f>D55/C55*100</f>
        <v>36.045345960242301</v>
      </c>
    </row>
    <row r="56" spans="1:5" ht="61.2">
      <c r="A56" s="90" t="s">
        <v>210</v>
      </c>
      <c r="B56" s="85" t="s">
        <v>35</v>
      </c>
      <c r="C56" s="86">
        <v>500000</v>
      </c>
      <c r="D56" s="86" t="s">
        <v>17</v>
      </c>
      <c r="E56" s="93">
        <v>0</v>
      </c>
    </row>
    <row r="57" spans="1:5" ht="51">
      <c r="A57" s="90" t="s">
        <v>211</v>
      </c>
      <c r="B57" s="85" t="s">
        <v>135</v>
      </c>
      <c r="C57" s="86">
        <v>85000</v>
      </c>
      <c r="D57" s="86">
        <v>30800</v>
      </c>
      <c r="E57" s="93">
        <f>D57/C57*100</f>
        <v>36.235294117647058</v>
      </c>
    </row>
    <row r="58" spans="1:5" ht="51">
      <c r="A58" s="90" t="s">
        <v>212</v>
      </c>
      <c r="B58" s="85" t="s">
        <v>36</v>
      </c>
      <c r="C58" s="86">
        <v>1290360</v>
      </c>
      <c r="D58" s="86">
        <v>645180</v>
      </c>
      <c r="E58" s="93">
        <f>D58/C58*100</f>
        <v>50</v>
      </c>
    </row>
    <row r="59" spans="1:5" ht="15">
      <c r="A59" s="90" t="s">
        <v>213</v>
      </c>
      <c r="B59" s="85" t="s">
        <v>183</v>
      </c>
      <c r="C59" s="86">
        <v>150000</v>
      </c>
      <c r="D59" s="86" t="s">
        <v>17</v>
      </c>
      <c r="E59" s="93">
        <v>0</v>
      </c>
    </row>
    <row r="60" spans="1:5" ht="20.399999999999999">
      <c r="A60" s="90" t="s">
        <v>214</v>
      </c>
      <c r="B60" s="85" t="s">
        <v>184</v>
      </c>
      <c r="C60" s="86">
        <v>150000</v>
      </c>
      <c r="D60" s="86" t="s">
        <v>17</v>
      </c>
      <c r="E60" s="93">
        <v>0</v>
      </c>
    </row>
    <row r="61" spans="1:5" ht="40.799999999999997">
      <c r="A61" s="90" t="s">
        <v>215</v>
      </c>
      <c r="B61" s="85" t="s">
        <v>37</v>
      </c>
      <c r="C61" s="86">
        <v>150000</v>
      </c>
      <c r="D61" s="86" t="s">
        <v>17</v>
      </c>
      <c r="E61" s="93">
        <v>0</v>
      </c>
    </row>
    <row r="62" spans="1:5" ht="30.6">
      <c r="A62" s="90" t="s">
        <v>216</v>
      </c>
      <c r="B62" s="85" t="s">
        <v>185</v>
      </c>
      <c r="C62" s="86" t="s">
        <v>17</v>
      </c>
      <c r="D62" s="86">
        <v>-58520.97</v>
      </c>
      <c r="E62" s="93">
        <v>0</v>
      </c>
    </row>
    <row r="63" spans="1:5" ht="30.6">
      <c r="A63" s="90" t="s">
        <v>217</v>
      </c>
      <c r="B63" s="85" t="s">
        <v>186</v>
      </c>
      <c r="C63" s="86" t="s">
        <v>17</v>
      </c>
      <c r="D63" s="86">
        <v>-58520.97</v>
      </c>
      <c r="E63" s="93">
        <v>0</v>
      </c>
    </row>
    <row r="64" spans="1:5" ht="30.6">
      <c r="A64" s="90" t="s">
        <v>218</v>
      </c>
      <c r="B64" s="85" t="s">
        <v>187</v>
      </c>
      <c r="C64" s="86" t="s">
        <v>17</v>
      </c>
      <c r="D64" s="86">
        <v>-58520.97</v>
      </c>
      <c r="E64" s="93">
        <v>0</v>
      </c>
    </row>
    <row r="65" spans="1:5" ht="30.6">
      <c r="A65" s="90" t="s">
        <v>218</v>
      </c>
      <c r="B65" s="85" t="s">
        <v>188</v>
      </c>
      <c r="C65" s="86" t="s">
        <v>17</v>
      </c>
      <c r="D65" s="86">
        <v>-284.3</v>
      </c>
      <c r="E65" s="94">
        <v>0</v>
      </c>
    </row>
    <row r="66" spans="1:5" ht="52.8">
      <c r="A66" s="91" t="s">
        <v>218</v>
      </c>
      <c r="B66" s="87" t="s">
        <v>247</v>
      </c>
      <c r="C66" s="87" t="s">
        <v>17</v>
      </c>
      <c r="D66" s="88">
        <v>-58236.67</v>
      </c>
      <c r="E66" s="94">
        <v>0</v>
      </c>
    </row>
    <row r="67" spans="1:5">
      <c r="A67" s="75"/>
      <c r="B67" s="76"/>
      <c r="C67" s="76"/>
      <c r="D67" s="76"/>
    </row>
    <row r="68" spans="1:5">
      <c r="A68" s="75"/>
      <c r="B68" s="76"/>
      <c r="C68" s="76"/>
      <c r="D68" s="76"/>
    </row>
    <row r="69" spans="1:5">
      <c r="A69" s="75"/>
      <c r="B69" s="76"/>
      <c r="C69" s="76"/>
      <c r="D69" s="76"/>
    </row>
    <row r="70" spans="1:5">
      <c r="A70" s="75"/>
      <c r="B70" s="76"/>
      <c r="C70" s="76"/>
      <c r="D70" s="76"/>
    </row>
    <row r="71" spans="1:5">
      <c r="A71" s="75"/>
      <c r="B71" s="76"/>
      <c r="C71" s="76"/>
      <c r="D71" s="76"/>
    </row>
    <row r="72" spans="1:5">
      <c r="A72" s="75"/>
      <c r="B72" s="76"/>
      <c r="C72" s="76"/>
      <c r="D72" s="76"/>
    </row>
    <row r="73" spans="1:5">
      <c r="A73" s="75"/>
      <c r="B73" s="76"/>
      <c r="C73" s="76"/>
      <c r="D73" s="76"/>
    </row>
    <row r="74" spans="1:5">
      <c r="A74" s="75"/>
      <c r="B74" s="76"/>
      <c r="C74" s="76"/>
      <c r="D74" s="76"/>
    </row>
    <row r="75" spans="1:5">
      <c r="A75" s="75"/>
      <c r="B75" s="76"/>
      <c r="C75" s="76"/>
      <c r="D75" s="76"/>
    </row>
    <row r="76" spans="1:5">
      <c r="A76" s="75"/>
      <c r="B76" s="76"/>
      <c r="C76" s="76"/>
      <c r="D76" s="76"/>
    </row>
    <row r="77" spans="1:5">
      <c r="A77" s="75"/>
      <c r="B77" s="76"/>
      <c r="C77" s="76"/>
      <c r="D77" s="76"/>
    </row>
    <row r="78" spans="1:5">
      <c r="A78" s="75"/>
      <c r="B78" s="76"/>
      <c r="C78" s="76"/>
      <c r="D78" s="76"/>
    </row>
    <row r="79" spans="1:5">
      <c r="A79" s="75"/>
      <c r="B79" s="76"/>
      <c r="C79" s="76"/>
      <c r="D79" s="76"/>
    </row>
    <row r="80" spans="1:5">
      <c r="A80" s="75"/>
      <c r="B80" s="76"/>
      <c r="C80" s="76"/>
      <c r="D80" s="76"/>
    </row>
    <row r="81" spans="1:4">
      <c r="A81" s="75"/>
      <c r="B81" s="76"/>
      <c r="C81" s="76"/>
      <c r="D81" s="76"/>
    </row>
    <row r="82" spans="1:4">
      <c r="A82" s="75"/>
      <c r="B82" s="76"/>
      <c r="C82" s="76"/>
      <c r="D82" s="76"/>
    </row>
    <row r="83" spans="1:4">
      <c r="A83" s="75"/>
      <c r="B83" s="76"/>
      <c r="C83" s="76"/>
      <c r="D83" s="76"/>
    </row>
    <row r="84" spans="1:4">
      <c r="A84" s="75"/>
      <c r="B84" s="76"/>
      <c r="C84" s="76"/>
      <c r="D84" s="76"/>
    </row>
    <row r="85" spans="1:4">
      <c r="A85" s="75"/>
      <c r="B85" s="76"/>
      <c r="C85" s="76"/>
      <c r="D85" s="76"/>
    </row>
    <row r="86" spans="1:4">
      <c r="A86" s="75"/>
      <c r="B86" s="76"/>
      <c r="C86" s="76"/>
      <c r="D86" s="76"/>
    </row>
    <row r="87" spans="1:4">
      <c r="A87" s="75"/>
      <c r="B87" s="76"/>
      <c r="C87" s="76"/>
      <c r="D87" s="76"/>
    </row>
    <row r="88" spans="1:4">
      <c r="A88" s="75"/>
      <c r="B88" s="76"/>
      <c r="C88" s="76"/>
      <c r="D88" s="76"/>
    </row>
    <row r="89" spans="1:4">
      <c r="A89" s="75"/>
      <c r="B89" s="76"/>
      <c r="C89" s="76"/>
      <c r="D89" s="76"/>
    </row>
    <row r="90" spans="1:4">
      <c r="A90" s="75"/>
      <c r="B90" s="76"/>
      <c r="C90" s="76"/>
      <c r="D90" s="76"/>
    </row>
    <row r="91" spans="1:4">
      <c r="A91" s="75"/>
      <c r="B91" s="76"/>
      <c r="C91" s="76"/>
      <c r="D91" s="76"/>
    </row>
    <row r="92" spans="1:4">
      <c r="A92" s="75"/>
      <c r="B92" s="76"/>
      <c r="C92" s="76"/>
      <c r="D92" s="76"/>
    </row>
    <row r="93" spans="1:4">
      <c r="A93" s="75"/>
      <c r="B93" s="76"/>
      <c r="C93" s="76"/>
      <c r="D93" s="76"/>
    </row>
    <row r="94" spans="1:4">
      <c r="A94" s="75"/>
      <c r="B94" s="76"/>
      <c r="C94" s="76"/>
      <c r="D94" s="76"/>
    </row>
    <row r="95" spans="1:4">
      <c r="A95" s="75"/>
      <c r="B95" s="76"/>
      <c r="C95" s="76"/>
      <c r="D95" s="76"/>
    </row>
    <row r="96" spans="1:4">
      <c r="A96" s="75"/>
      <c r="B96" s="76"/>
      <c r="C96" s="76"/>
      <c r="D96" s="76"/>
    </row>
    <row r="97" spans="1:4">
      <c r="A97" s="75"/>
      <c r="B97" s="76"/>
      <c r="C97" s="76"/>
      <c r="D97" s="76"/>
    </row>
    <row r="98" spans="1:4">
      <c r="A98" s="75"/>
      <c r="B98" s="76"/>
      <c r="C98" s="76"/>
      <c r="D98" s="76"/>
    </row>
    <row r="99" spans="1:4">
      <c r="A99" s="75"/>
      <c r="B99" s="76"/>
      <c r="C99" s="76"/>
      <c r="D99" s="76"/>
    </row>
    <row r="100" spans="1:4">
      <c r="A100" s="75"/>
      <c r="B100" s="76"/>
      <c r="C100" s="76"/>
      <c r="D100" s="76"/>
    </row>
    <row r="101" spans="1:4">
      <c r="A101" s="75"/>
      <c r="B101" s="76"/>
      <c r="C101" s="76"/>
      <c r="D101" s="76"/>
    </row>
    <row r="102" spans="1:4">
      <c r="A102" s="75"/>
      <c r="B102" s="76"/>
      <c r="C102" s="76"/>
      <c r="D102" s="76"/>
    </row>
    <row r="103" spans="1:4">
      <c r="A103" s="75"/>
      <c r="B103" s="76"/>
      <c r="C103" s="76"/>
      <c r="D103" s="76"/>
    </row>
    <row r="104" spans="1:4">
      <c r="A104" s="75"/>
      <c r="B104" s="76"/>
      <c r="C104" s="76"/>
      <c r="D104" s="76"/>
    </row>
    <row r="105" spans="1:4">
      <c r="A105" s="75"/>
      <c r="B105" s="76"/>
      <c r="C105" s="76"/>
      <c r="D105" s="76"/>
    </row>
    <row r="106" spans="1:4">
      <c r="A106" s="75"/>
      <c r="B106" s="76"/>
      <c r="C106" s="76"/>
      <c r="D106" s="76"/>
    </row>
    <row r="107" spans="1:4">
      <c r="A107" s="75"/>
      <c r="B107" s="76"/>
      <c r="C107" s="76"/>
      <c r="D107" s="76"/>
    </row>
    <row r="108" spans="1:4">
      <c r="A108" s="75"/>
      <c r="B108" s="76"/>
      <c r="C108" s="76"/>
      <c r="D108" s="76"/>
    </row>
    <row r="109" spans="1:4">
      <c r="A109" s="75"/>
      <c r="B109" s="76"/>
      <c r="C109" s="76"/>
      <c r="D109" s="76"/>
    </row>
    <row r="110" spans="1:4">
      <c r="A110" s="75"/>
      <c r="B110" s="76"/>
      <c r="C110" s="76"/>
      <c r="D110" s="76"/>
    </row>
    <row r="111" spans="1:4">
      <c r="A111" s="75"/>
      <c r="B111" s="76"/>
      <c r="C111" s="76"/>
      <c r="D111" s="76"/>
    </row>
    <row r="112" spans="1:4">
      <c r="A112" s="75"/>
      <c r="B112" s="76"/>
      <c r="C112" s="76"/>
      <c r="D112" s="76"/>
    </row>
    <row r="113" spans="1:4">
      <c r="A113" s="75"/>
      <c r="B113" s="76"/>
      <c r="C113" s="76"/>
      <c r="D113" s="76"/>
    </row>
    <row r="114" spans="1:4">
      <c r="A114" s="75"/>
      <c r="B114" s="76"/>
      <c r="C114" s="76"/>
      <c r="D114" s="76"/>
    </row>
    <row r="115" spans="1:4">
      <c r="A115" s="75"/>
      <c r="B115" s="76"/>
      <c r="C115" s="76"/>
      <c r="D115" s="76"/>
    </row>
    <row r="116" spans="1:4">
      <c r="A116" s="75"/>
      <c r="B116" s="76"/>
      <c r="C116" s="76"/>
      <c r="D116" s="76"/>
    </row>
    <row r="117" spans="1:4">
      <c r="A117" s="75"/>
      <c r="B117" s="76"/>
      <c r="C117" s="76"/>
      <c r="D117" s="76"/>
    </row>
    <row r="118" spans="1:4">
      <c r="A118" s="75"/>
      <c r="B118" s="76"/>
      <c r="C118" s="76"/>
      <c r="D118" s="76"/>
    </row>
    <row r="119" spans="1:4">
      <c r="A119" s="75"/>
      <c r="B119" s="76"/>
      <c r="C119" s="76"/>
      <c r="D119" s="76"/>
    </row>
    <row r="120" spans="1:4">
      <c r="A120" s="75"/>
      <c r="B120" s="76"/>
      <c r="C120" s="76"/>
      <c r="D120" s="76"/>
    </row>
    <row r="121" spans="1:4">
      <c r="A121" s="75"/>
      <c r="B121" s="76"/>
      <c r="C121" s="76"/>
      <c r="D121" s="76"/>
    </row>
    <row r="122" spans="1:4">
      <c r="A122" s="75"/>
      <c r="B122" s="76"/>
      <c r="C122" s="76"/>
      <c r="D122" s="76"/>
    </row>
    <row r="123" spans="1:4">
      <c r="A123" s="75"/>
      <c r="B123" s="76"/>
      <c r="C123" s="76"/>
      <c r="D123" s="76"/>
    </row>
    <row r="124" spans="1:4">
      <c r="A124" s="75"/>
      <c r="B124" s="76"/>
      <c r="C124" s="76"/>
      <c r="D124" s="76"/>
    </row>
    <row r="125" spans="1:4">
      <c r="A125" s="75"/>
      <c r="B125" s="76"/>
      <c r="C125" s="76"/>
      <c r="D125" s="76"/>
    </row>
    <row r="126" spans="1:4">
      <c r="A126" s="75"/>
      <c r="B126" s="76"/>
      <c r="C126" s="76"/>
      <c r="D126" s="76"/>
    </row>
    <row r="127" spans="1:4">
      <c r="A127" s="75"/>
      <c r="B127" s="76"/>
      <c r="C127" s="76"/>
      <c r="D127" s="76"/>
    </row>
    <row r="128" spans="1:4">
      <c r="A128" s="75"/>
      <c r="B128" s="76"/>
      <c r="C128" s="76"/>
      <c r="D128" s="76"/>
    </row>
    <row r="129" spans="1:4">
      <c r="A129" s="75"/>
      <c r="B129" s="76"/>
      <c r="C129" s="76"/>
      <c r="D129" s="76"/>
    </row>
    <row r="130" spans="1:4">
      <c r="A130" s="75"/>
      <c r="B130" s="76"/>
      <c r="C130" s="76"/>
      <c r="D130" s="76"/>
    </row>
    <row r="131" spans="1:4">
      <c r="A131" s="75"/>
      <c r="B131" s="76"/>
      <c r="C131" s="76"/>
      <c r="D131" s="76"/>
    </row>
    <row r="132" spans="1:4">
      <c r="A132" s="75"/>
      <c r="B132" s="76"/>
      <c r="C132" s="76"/>
      <c r="D132" s="76"/>
    </row>
    <row r="133" spans="1:4">
      <c r="A133" s="75"/>
      <c r="B133" s="76"/>
      <c r="C133" s="76"/>
      <c r="D133" s="76"/>
    </row>
    <row r="134" spans="1:4">
      <c r="A134" s="75"/>
      <c r="B134" s="76"/>
      <c r="C134" s="76"/>
      <c r="D134" s="76"/>
    </row>
    <row r="135" spans="1:4">
      <c r="A135" s="75"/>
      <c r="B135" s="76"/>
      <c r="C135" s="76"/>
      <c r="D135" s="76"/>
    </row>
    <row r="136" spans="1:4">
      <c r="A136" s="75"/>
      <c r="B136" s="76"/>
      <c r="C136" s="76"/>
      <c r="D136" s="76"/>
    </row>
    <row r="137" spans="1:4">
      <c r="A137" s="75"/>
      <c r="B137" s="76"/>
      <c r="C137" s="76"/>
      <c r="D137" s="76"/>
    </row>
    <row r="138" spans="1:4">
      <c r="A138" s="75"/>
      <c r="B138" s="76"/>
      <c r="C138" s="76"/>
      <c r="D138" s="76"/>
    </row>
    <row r="139" spans="1:4">
      <c r="A139" s="75"/>
      <c r="B139" s="76"/>
      <c r="C139" s="76"/>
      <c r="D139" s="76"/>
    </row>
    <row r="140" spans="1:4">
      <c r="A140" s="75"/>
      <c r="B140" s="76"/>
      <c r="C140" s="76"/>
      <c r="D140" s="76"/>
    </row>
    <row r="141" spans="1:4">
      <c r="A141" s="75"/>
      <c r="B141" s="76"/>
      <c r="C141" s="76"/>
      <c r="D141" s="76"/>
    </row>
    <row r="142" spans="1:4">
      <c r="A142" s="75"/>
      <c r="B142" s="76"/>
      <c r="C142" s="76"/>
      <c r="D142" s="76"/>
    </row>
    <row r="143" spans="1:4">
      <c r="A143" s="75"/>
      <c r="B143" s="76"/>
      <c r="C143" s="76"/>
      <c r="D143" s="76"/>
    </row>
    <row r="144" spans="1:4">
      <c r="A144" s="75"/>
      <c r="B144" s="76"/>
      <c r="C144" s="76"/>
      <c r="D144" s="76"/>
    </row>
    <row r="145" spans="1:4">
      <c r="A145" s="75"/>
      <c r="B145" s="76"/>
      <c r="C145" s="76"/>
      <c r="D145" s="76"/>
    </row>
    <row r="146" spans="1:4">
      <c r="A146" s="75"/>
      <c r="B146" s="76"/>
      <c r="C146" s="76"/>
      <c r="D146" s="76"/>
    </row>
    <row r="147" spans="1:4">
      <c r="A147" s="75"/>
      <c r="B147" s="76"/>
      <c r="C147" s="76"/>
      <c r="D147" s="76"/>
    </row>
    <row r="148" spans="1:4">
      <c r="A148" s="75"/>
      <c r="B148" s="76"/>
      <c r="C148" s="76"/>
      <c r="D148" s="76"/>
    </row>
    <row r="149" spans="1:4">
      <c r="A149" s="75"/>
      <c r="B149" s="76"/>
      <c r="C149" s="76"/>
      <c r="D149" s="76"/>
    </row>
    <row r="150" spans="1:4">
      <c r="A150" s="75"/>
      <c r="B150" s="76"/>
      <c r="C150" s="76"/>
      <c r="D150" s="76"/>
    </row>
    <row r="151" spans="1:4">
      <c r="A151" s="75"/>
      <c r="B151" s="76"/>
      <c r="C151" s="76"/>
      <c r="D151" s="76"/>
    </row>
    <row r="152" spans="1:4">
      <c r="A152" s="75"/>
      <c r="B152" s="76"/>
      <c r="C152" s="76"/>
      <c r="D152" s="76"/>
    </row>
    <row r="153" spans="1:4">
      <c r="A153" s="75"/>
      <c r="B153" s="76"/>
      <c r="C153" s="76"/>
      <c r="D153" s="76"/>
    </row>
    <row r="154" spans="1:4">
      <c r="A154" s="75"/>
      <c r="B154" s="76"/>
      <c r="C154" s="76"/>
      <c r="D154" s="76"/>
    </row>
    <row r="155" spans="1:4">
      <c r="A155" s="75"/>
      <c r="B155" s="76"/>
      <c r="C155" s="76"/>
      <c r="D155" s="76"/>
    </row>
    <row r="156" spans="1:4">
      <c r="A156" s="75"/>
      <c r="B156" s="76"/>
      <c r="C156" s="76"/>
      <c r="D156" s="76"/>
    </row>
    <row r="157" spans="1:4">
      <c r="A157" s="75"/>
      <c r="B157" s="76"/>
      <c r="C157" s="76"/>
      <c r="D157" s="76"/>
    </row>
    <row r="158" spans="1:4">
      <c r="A158" s="75"/>
      <c r="B158" s="76"/>
      <c r="C158" s="76"/>
      <c r="D158" s="76"/>
    </row>
    <row r="159" spans="1:4">
      <c r="A159" s="75"/>
      <c r="B159" s="76"/>
      <c r="C159" s="76"/>
      <c r="D159" s="76"/>
    </row>
    <row r="160" spans="1:4">
      <c r="A160" s="75"/>
      <c r="B160" s="76"/>
      <c r="C160" s="76"/>
      <c r="D160" s="76"/>
    </row>
    <row r="161" spans="1:4">
      <c r="A161" s="75"/>
      <c r="B161" s="76"/>
      <c r="C161" s="76"/>
      <c r="D161" s="76"/>
    </row>
    <row r="162" spans="1:4">
      <c r="A162" s="75"/>
    </row>
    <row r="163" spans="1:4">
      <c r="A163" s="75"/>
    </row>
    <row r="164" spans="1:4">
      <c r="A164" s="75"/>
    </row>
    <row r="165" spans="1:4">
      <c r="A165" s="75"/>
    </row>
    <row r="166" spans="1:4">
      <c r="A166" s="75"/>
    </row>
    <row r="167" spans="1:4">
      <c r="A167" s="75"/>
    </row>
    <row r="168" spans="1:4">
      <c r="A168" s="75"/>
    </row>
    <row r="169" spans="1:4">
      <c r="A169" s="75"/>
    </row>
    <row r="170" spans="1:4">
      <c r="A170" s="75"/>
    </row>
    <row r="171" spans="1:4">
      <c r="A171" s="75"/>
    </row>
    <row r="172" spans="1:4">
      <c r="A172" s="75"/>
    </row>
    <row r="173" spans="1:4">
      <c r="A173" s="75"/>
    </row>
    <row r="174" spans="1:4">
      <c r="A174" s="75"/>
    </row>
    <row r="175" spans="1:4">
      <c r="A175" s="75"/>
    </row>
    <row r="176" spans="1:4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  <row r="185" spans="1:1">
      <c r="A185" s="75"/>
    </row>
    <row r="186" spans="1:1">
      <c r="A186" s="75"/>
    </row>
    <row r="187" spans="1:1">
      <c r="A187" s="75"/>
    </row>
    <row r="188" spans="1:1">
      <c r="A188" s="75"/>
    </row>
    <row r="189" spans="1:1">
      <c r="A189" s="75"/>
    </row>
    <row r="190" spans="1:1">
      <c r="A190" s="75"/>
    </row>
    <row r="191" spans="1:1">
      <c r="A191" s="75"/>
    </row>
    <row r="192" spans="1:1">
      <c r="A192" s="75"/>
    </row>
    <row r="193" spans="1:1">
      <c r="A193" s="75"/>
    </row>
  </sheetData>
  <mergeCells count="8">
    <mergeCell ref="D1:E1"/>
    <mergeCell ref="A3:E3"/>
    <mergeCell ref="A4:E4"/>
    <mergeCell ref="B5:B7"/>
    <mergeCell ref="C5:C7"/>
    <mergeCell ref="D5:D7"/>
    <mergeCell ref="E5:E7"/>
    <mergeCell ref="A5:A7"/>
  </mergeCells>
  <pageMargins left="0.4" right="0.39370078740157483" top="0.2" bottom="0.39370078740157483" header="0.51181102362204722" footer="0.51181102362204722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K162"/>
  <sheetViews>
    <sheetView tabSelected="1" view="pageBreakPreview" zoomScaleNormal="100" zoomScaleSheetLayoutView="100" workbookViewId="0">
      <selection sqref="A1:I1"/>
    </sheetView>
  </sheetViews>
  <sheetFormatPr defaultColWidth="9.109375" defaultRowHeight="14.4" outlineLevelRow="5"/>
  <cols>
    <col min="1" max="1" width="60.6640625" style="2" customWidth="1"/>
    <col min="2" max="2" width="6.77734375" style="2" customWidth="1"/>
    <col min="3" max="3" width="9.44140625" style="2" customWidth="1"/>
    <col min="4" max="4" width="13.44140625" style="2" customWidth="1"/>
    <col min="5" max="5" width="7.77734375" style="2" customWidth="1"/>
    <col min="6" max="6" width="8.88671875" style="1" hidden="1" customWidth="1"/>
    <col min="7" max="7" width="14.88671875" style="2" customWidth="1"/>
    <col min="8" max="8" width="13.5546875" style="2" customWidth="1"/>
    <col min="9" max="9" width="14.21875" style="2" customWidth="1"/>
    <col min="10" max="11" width="0.109375" style="2" customWidth="1"/>
    <col min="12" max="16384" width="9.109375" style="2"/>
  </cols>
  <sheetData>
    <row r="1" spans="1:11" ht="43.8" customHeight="1">
      <c r="A1" s="130" t="s">
        <v>270</v>
      </c>
      <c r="B1" s="131"/>
      <c r="C1" s="131"/>
      <c r="D1" s="131"/>
      <c r="E1" s="131"/>
      <c r="F1" s="132"/>
      <c r="G1" s="131"/>
      <c r="H1" s="131"/>
      <c r="I1" s="131"/>
      <c r="J1" s="20"/>
      <c r="K1" s="20"/>
    </row>
    <row r="2" spans="1:11" s="1" customFormat="1" ht="15.9" hidden="1" customHeight="1">
      <c r="A2" s="133"/>
      <c r="B2" s="134"/>
      <c r="C2" s="134"/>
      <c r="D2" s="134"/>
      <c r="E2" s="134"/>
      <c r="F2" s="134"/>
      <c r="G2" s="134"/>
      <c r="H2" s="134"/>
      <c r="I2" s="134"/>
      <c r="J2" s="11"/>
      <c r="K2" s="11"/>
    </row>
    <row r="3" spans="1:11" s="1" customFormat="1" ht="15.75" hidden="1" customHeight="1">
      <c r="A3" s="135"/>
      <c r="B3" s="136"/>
      <c r="C3" s="136"/>
      <c r="D3" s="136"/>
      <c r="E3" s="136"/>
      <c r="F3" s="136"/>
      <c r="G3" s="136"/>
      <c r="H3" s="136"/>
      <c r="I3" s="136"/>
      <c r="J3" s="11"/>
      <c r="K3" s="11"/>
    </row>
    <row r="4" spans="1:11" ht="28.2" customHeight="1">
      <c r="A4" s="137" t="s">
        <v>249</v>
      </c>
      <c r="B4" s="138"/>
      <c r="C4" s="138"/>
      <c r="D4" s="138"/>
      <c r="E4" s="138"/>
      <c r="F4" s="139"/>
      <c r="G4" s="138"/>
      <c r="H4" s="138"/>
      <c r="I4" s="138"/>
      <c r="J4" s="24"/>
      <c r="K4" s="24"/>
    </row>
    <row r="5" spans="1:11" ht="12.75" customHeight="1">
      <c r="A5" s="140"/>
      <c r="B5" s="141"/>
      <c r="C5" s="141"/>
      <c r="D5" s="141"/>
      <c r="E5" s="141"/>
      <c r="F5" s="142"/>
      <c r="G5" s="141"/>
      <c r="H5" s="141"/>
      <c r="I5" s="141"/>
      <c r="J5" s="25"/>
      <c r="K5" s="25"/>
    </row>
    <row r="6" spans="1:11" ht="15.15" customHeight="1">
      <c r="A6" s="41" t="s">
        <v>0</v>
      </c>
      <c r="B6" s="41" t="s">
        <v>39</v>
      </c>
      <c r="C6" s="41" t="s">
        <v>40</v>
      </c>
      <c r="D6" s="41" t="s">
        <v>41</v>
      </c>
      <c r="E6" s="41" t="s">
        <v>42</v>
      </c>
      <c r="F6" s="127" t="s">
        <v>43</v>
      </c>
      <c r="G6" s="123" t="s">
        <v>4</v>
      </c>
      <c r="H6" s="123" t="s">
        <v>127</v>
      </c>
      <c r="I6" s="125" t="s">
        <v>38</v>
      </c>
      <c r="J6" s="26"/>
      <c r="K6" s="26"/>
    </row>
    <row r="7" spans="1:11" ht="13.8">
      <c r="A7" s="42"/>
      <c r="B7" s="42"/>
      <c r="C7" s="42"/>
      <c r="D7" s="42"/>
      <c r="E7" s="42"/>
      <c r="F7" s="128"/>
      <c r="G7" s="129"/>
      <c r="H7" s="124"/>
      <c r="I7" s="126"/>
      <c r="J7" s="20"/>
      <c r="K7" s="20"/>
    </row>
    <row r="8" spans="1:11" ht="12.75" customHeigh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12">
        <v>6</v>
      </c>
      <c r="G8" s="21">
        <v>7</v>
      </c>
      <c r="H8" s="21">
        <v>8</v>
      </c>
      <c r="I8" s="21">
        <v>9</v>
      </c>
      <c r="J8" s="20"/>
      <c r="K8" s="20"/>
    </row>
    <row r="9" spans="1:11" ht="26.4">
      <c r="A9" s="175" t="s">
        <v>44</v>
      </c>
      <c r="B9" s="95" t="s">
        <v>1</v>
      </c>
      <c r="C9" s="110"/>
      <c r="D9" s="110"/>
      <c r="E9" s="110"/>
      <c r="F9" s="14"/>
      <c r="G9" s="96">
        <f>G10+G148+G152+G156</f>
        <v>14040349.370000001</v>
      </c>
      <c r="H9" s="96">
        <f>H11+H54+H61+H69+H84+H140+H152+H156</f>
        <v>6198468.4099999992</v>
      </c>
      <c r="I9" s="96">
        <f>H9/G9*100</f>
        <v>44.147536835830167</v>
      </c>
      <c r="J9" s="20"/>
    </row>
    <row r="10" spans="1:11" ht="26.4" outlineLevel="1">
      <c r="A10" s="174" t="s">
        <v>45</v>
      </c>
      <c r="B10" s="148" t="s">
        <v>1</v>
      </c>
      <c r="C10" s="145"/>
      <c r="D10" s="145"/>
      <c r="E10" s="145"/>
      <c r="F10" s="14"/>
      <c r="G10" s="158">
        <f>G12+G54+G61+G69+G84+G136+G142+G144</f>
        <v>10969349.370000001</v>
      </c>
      <c r="H10" s="158">
        <f>H11+H54+H61+H69+H84+H144</f>
        <v>4665468.4099999992</v>
      </c>
      <c r="I10" s="158">
        <f t="shared" ref="I10:I15" si="0">H10/G10*100</f>
        <v>42.53186084818811</v>
      </c>
      <c r="J10" s="20"/>
    </row>
    <row r="11" spans="1:11" ht="13.8" outlineLevel="1">
      <c r="A11" s="174" t="s">
        <v>231</v>
      </c>
      <c r="B11" s="148" t="s">
        <v>1</v>
      </c>
      <c r="C11" s="145"/>
      <c r="D11" s="145"/>
      <c r="E11" s="145"/>
      <c r="F11" s="14"/>
      <c r="G11" s="158">
        <f>G13+G17+G42+G46</f>
        <v>5073834.6400000006</v>
      </c>
      <c r="H11" s="158">
        <f>H13+H17+H46</f>
        <v>2136525.2600000002</v>
      </c>
      <c r="I11" s="158">
        <f>H11/G11*100</f>
        <v>42.108689218141329</v>
      </c>
      <c r="J11" s="20"/>
    </row>
    <row r="12" spans="1:11" ht="39.6" outlineLevel="1">
      <c r="A12" s="99" t="s">
        <v>250</v>
      </c>
      <c r="B12" s="45" t="s">
        <v>1</v>
      </c>
      <c r="C12" s="99"/>
      <c r="D12" s="99"/>
      <c r="E12" s="99"/>
      <c r="F12" s="14"/>
      <c r="G12" s="98">
        <f>G13+G17+G42+G46</f>
        <v>5073834.6400000006</v>
      </c>
      <c r="H12" s="98">
        <f>H13+H17+H46</f>
        <v>2136525.2600000002</v>
      </c>
      <c r="I12" s="98"/>
      <c r="J12" s="20"/>
    </row>
    <row r="13" spans="1:11" ht="39.6" outlineLevel="2">
      <c r="A13" s="154" t="s">
        <v>46</v>
      </c>
      <c r="B13" s="155" t="s">
        <v>1</v>
      </c>
      <c r="C13" s="155" t="s">
        <v>219</v>
      </c>
      <c r="D13" s="156"/>
      <c r="E13" s="156"/>
      <c r="F13" s="14"/>
      <c r="G13" s="157">
        <v>126000</v>
      </c>
      <c r="H13" s="157">
        <f>H14</f>
        <v>63000</v>
      </c>
      <c r="I13" s="157">
        <f t="shared" si="0"/>
        <v>50</v>
      </c>
      <c r="J13" s="20"/>
    </row>
    <row r="14" spans="1:11" ht="26.4" outlineLevel="3">
      <c r="A14" s="22" t="s">
        <v>47</v>
      </c>
      <c r="B14" s="47" t="s">
        <v>1</v>
      </c>
      <c r="C14" s="44" t="s">
        <v>219</v>
      </c>
      <c r="D14" s="22" t="s">
        <v>48</v>
      </c>
      <c r="E14" s="23"/>
      <c r="F14" s="14"/>
      <c r="G14" s="27">
        <v>126000</v>
      </c>
      <c r="H14" s="27">
        <f>H15</f>
        <v>63000</v>
      </c>
      <c r="I14" s="39">
        <f t="shared" si="0"/>
        <v>50</v>
      </c>
      <c r="J14" s="20"/>
    </row>
    <row r="15" spans="1:11" s="29" customFormat="1" ht="52.8" outlineLevel="4">
      <c r="A15" s="22" t="s">
        <v>49</v>
      </c>
      <c r="B15" s="47" t="s">
        <v>1</v>
      </c>
      <c r="C15" s="44" t="s">
        <v>219</v>
      </c>
      <c r="D15" s="22" t="s">
        <v>48</v>
      </c>
      <c r="E15" s="22">
        <v>123</v>
      </c>
      <c r="F15" s="14"/>
      <c r="G15" s="27">
        <v>126000</v>
      </c>
      <c r="H15" s="27">
        <v>63000</v>
      </c>
      <c r="I15" s="39">
        <f t="shared" si="0"/>
        <v>50</v>
      </c>
      <c r="J15" s="28"/>
    </row>
    <row r="16" spans="1:11" s="1" customFormat="1" ht="14.4" hidden="1" customHeight="1" outlineLevel="5">
      <c r="A16" s="13" t="s">
        <v>50</v>
      </c>
      <c r="B16" s="13">
        <v>1</v>
      </c>
      <c r="C16" s="13">
        <v>103</v>
      </c>
      <c r="D16" s="13" t="s">
        <v>48</v>
      </c>
      <c r="E16" s="13">
        <v>123</v>
      </c>
      <c r="F16" s="13" t="s">
        <v>51</v>
      </c>
      <c r="G16" s="16">
        <v>126000</v>
      </c>
      <c r="H16" s="16">
        <v>31500</v>
      </c>
      <c r="I16" s="16">
        <v>63000</v>
      </c>
      <c r="J16" s="17"/>
    </row>
    <row r="17" spans="1:10" ht="39.6" outlineLevel="2" collapsed="1">
      <c r="A17" s="154" t="s">
        <v>52</v>
      </c>
      <c r="B17" s="155" t="s">
        <v>1</v>
      </c>
      <c r="C17" s="155" t="s">
        <v>220</v>
      </c>
      <c r="D17" s="156"/>
      <c r="E17" s="156"/>
      <c r="F17" s="14"/>
      <c r="G17" s="157">
        <f>G18+G27+G32+G37</f>
        <v>4709879.45</v>
      </c>
      <c r="H17" s="157">
        <f>H18+H27+H32+H37</f>
        <v>1946450.9100000001</v>
      </c>
      <c r="I17" s="157">
        <f>H17/G17*100</f>
        <v>41.326979398591618</v>
      </c>
      <c r="J17" s="20"/>
    </row>
    <row r="18" spans="1:10" ht="13.8" outlineLevel="3">
      <c r="A18" s="22" t="s">
        <v>53</v>
      </c>
      <c r="B18" s="47" t="s">
        <v>1</v>
      </c>
      <c r="C18" s="44" t="s">
        <v>220</v>
      </c>
      <c r="D18" s="22" t="s">
        <v>54</v>
      </c>
      <c r="E18" s="23"/>
      <c r="F18" s="14"/>
      <c r="G18" s="27">
        <f>G19+G23+G25</f>
        <v>1890247.45</v>
      </c>
      <c r="H18" s="27">
        <f>H19+H23+H25</f>
        <v>446004.83</v>
      </c>
      <c r="I18" s="39">
        <f>H18/G18*100</f>
        <v>23.595049949677225</v>
      </c>
      <c r="J18" s="20"/>
    </row>
    <row r="19" spans="1:10" s="29" customFormat="1" ht="13.8">
      <c r="A19" s="22" t="s">
        <v>57</v>
      </c>
      <c r="B19" s="47" t="s">
        <v>1</v>
      </c>
      <c r="C19" s="44" t="s">
        <v>220</v>
      </c>
      <c r="D19" s="22" t="s">
        <v>54</v>
      </c>
      <c r="E19" s="22">
        <v>244</v>
      </c>
      <c r="F19" s="14"/>
      <c r="G19" s="27">
        <v>1688172.28</v>
      </c>
      <c r="H19" s="27">
        <v>351970.2</v>
      </c>
      <c r="I19" s="39">
        <f t="shared" ref="I19" si="1">H19/G19*100</f>
        <v>20.849187264228743</v>
      </c>
      <c r="J19" s="28"/>
    </row>
    <row r="20" spans="1:10" s="1" customFormat="1" ht="14.4" hidden="1" customHeight="1">
      <c r="A20" s="13" t="s">
        <v>50</v>
      </c>
      <c r="B20" s="13">
        <v>1</v>
      </c>
      <c r="C20" s="13">
        <v>104</v>
      </c>
      <c r="D20" s="13" t="s">
        <v>54</v>
      </c>
      <c r="E20" s="13">
        <v>244</v>
      </c>
      <c r="F20" s="13" t="s">
        <v>51</v>
      </c>
      <c r="G20" s="16">
        <v>570919.64</v>
      </c>
      <c r="H20" s="16">
        <v>185921.4</v>
      </c>
      <c r="I20" s="16">
        <v>396834.9</v>
      </c>
      <c r="J20" s="17"/>
    </row>
    <row r="21" spans="1:10" s="19" customFormat="1" ht="14.4" hidden="1" customHeight="1">
      <c r="A21" s="13" t="s">
        <v>50</v>
      </c>
      <c r="B21" s="13">
        <v>1</v>
      </c>
      <c r="C21" s="13">
        <v>104</v>
      </c>
      <c r="D21" s="13" t="s">
        <v>54</v>
      </c>
      <c r="E21" s="13">
        <v>244</v>
      </c>
      <c r="F21" s="13" t="s">
        <v>58</v>
      </c>
      <c r="G21" s="16">
        <v>10000</v>
      </c>
      <c r="H21" s="16">
        <v>0</v>
      </c>
      <c r="I21" s="15">
        <f>H21*100/G21</f>
        <v>0</v>
      </c>
      <c r="J21" s="18"/>
    </row>
    <row r="22" spans="1:10" s="1" customFormat="1" ht="14.4" hidden="1" customHeight="1">
      <c r="A22" s="13" t="s">
        <v>50</v>
      </c>
      <c r="B22" s="13">
        <v>1</v>
      </c>
      <c r="C22" s="13">
        <v>104</v>
      </c>
      <c r="D22" s="13" t="s">
        <v>54</v>
      </c>
      <c r="E22" s="13">
        <v>244</v>
      </c>
      <c r="F22" s="13" t="s">
        <v>59</v>
      </c>
      <c r="G22" s="16">
        <v>1162655.6100000001</v>
      </c>
      <c r="H22" s="16">
        <v>0</v>
      </c>
      <c r="I22" s="16">
        <v>48180</v>
      </c>
      <c r="J22" s="17"/>
    </row>
    <row r="23" spans="1:10" s="29" customFormat="1" ht="13.8">
      <c r="A23" s="22" t="s">
        <v>60</v>
      </c>
      <c r="B23" s="47" t="s">
        <v>1</v>
      </c>
      <c r="C23" s="44" t="s">
        <v>220</v>
      </c>
      <c r="D23" s="22" t="s">
        <v>54</v>
      </c>
      <c r="E23" s="22">
        <v>247</v>
      </c>
      <c r="F23" s="14"/>
      <c r="G23" s="27">
        <v>197075.17</v>
      </c>
      <c r="H23" s="27">
        <v>90953.63</v>
      </c>
      <c r="I23" s="39">
        <f>H23/G23*100</f>
        <v>46.151745042259762</v>
      </c>
      <c r="J23" s="28"/>
    </row>
    <row r="24" spans="1:10" s="1" customFormat="1" ht="14.4" hidden="1" customHeight="1">
      <c r="A24" s="13" t="s">
        <v>50</v>
      </c>
      <c r="B24" s="13">
        <v>1</v>
      </c>
      <c r="C24" s="13">
        <v>104</v>
      </c>
      <c r="D24" s="13" t="s">
        <v>54</v>
      </c>
      <c r="E24" s="13">
        <v>247</v>
      </c>
      <c r="F24" s="13" t="s">
        <v>51</v>
      </c>
      <c r="G24" s="16">
        <v>197075.17</v>
      </c>
      <c r="H24" s="16">
        <v>71910.13</v>
      </c>
      <c r="I24" s="16">
        <v>7615.26</v>
      </c>
      <c r="J24" s="17"/>
    </row>
    <row r="25" spans="1:10" ht="13.8">
      <c r="A25" s="22" t="s">
        <v>61</v>
      </c>
      <c r="B25" s="47" t="s">
        <v>1</v>
      </c>
      <c r="C25" s="44" t="s">
        <v>220</v>
      </c>
      <c r="D25" s="22" t="s">
        <v>54</v>
      </c>
      <c r="E25" s="22">
        <v>853</v>
      </c>
      <c r="F25" s="14"/>
      <c r="G25" s="27">
        <v>5000</v>
      </c>
      <c r="H25" s="27">
        <v>3081</v>
      </c>
      <c r="I25" s="39">
        <f>H25/G25*100</f>
        <v>61.62</v>
      </c>
      <c r="J25" s="30"/>
    </row>
    <row r="26" spans="1:10" s="1" customFormat="1" ht="14.4" hidden="1" customHeight="1">
      <c r="A26" s="13" t="s">
        <v>50</v>
      </c>
      <c r="B26" s="13">
        <v>1</v>
      </c>
      <c r="C26" s="13">
        <v>104</v>
      </c>
      <c r="D26" s="13" t="s">
        <v>54</v>
      </c>
      <c r="E26" s="13">
        <v>853</v>
      </c>
      <c r="F26" s="13" t="s">
        <v>51</v>
      </c>
      <c r="G26" s="16">
        <v>5000</v>
      </c>
      <c r="H26" s="16">
        <v>3081</v>
      </c>
      <c r="I26" s="16">
        <v>4883.0200000000004</v>
      </c>
      <c r="J26" s="17"/>
    </row>
    <row r="27" spans="1:10" s="29" customFormat="1" ht="13.8">
      <c r="A27" s="22" t="s">
        <v>62</v>
      </c>
      <c r="B27" s="47" t="s">
        <v>1</v>
      </c>
      <c r="C27" s="44" t="s">
        <v>220</v>
      </c>
      <c r="D27" s="22" t="s">
        <v>63</v>
      </c>
      <c r="E27" s="23"/>
      <c r="F27" s="14"/>
      <c r="G27" s="27">
        <v>847502</v>
      </c>
      <c r="H27" s="27">
        <f>H28+H30</f>
        <v>260163.38</v>
      </c>
      <c r="I27" s="39">
        <f t="shared" ref="I27:I28" si="2">H27/G27*100</f>
        <v>30.697671509919743</v>
      </c>
      <c r="J27" s="28"/>
    </row>
    <row r="28" spans="1:10" ht="26.4">
      <c r="A28" s="22" t="s">
        <v>55</v>
      </c>
      <c r="B28" s="47" t="s">
        <v>1</v>
      </c>
      <c r="C28" s="44" t="s">
        <v>220</v>
      </c>
      <c r="D28" s="22" t="s">
        <v>63</v>
      </c>
      <c r="E28" s="22">
        <v>121</v>
      </c>
      <c r="F28" s="14"/>
      <c r="G28" s="27">
        <v>650923</v>
      </c>
      <c r="H28" s="27">
        <v>201701.48</v>
      </c>
      <c r="I28" s="39">
        <f t="shared" si="2"/>
        <v>30.986995389623662</v>
      </c>
      <c r="J28" s="30"/>
    </row>
    <row r="29" spans="1:10" s="19" customFormat="1" ht="14.4" hidden="1" customHeight="1">
      <c r="A29" s="13" t="s">
        <v>50</v>
      </c>
      <c r="B29" s="13">
        <v>1</v>
      </c>
      <c r="C29" s="13">
        <v>104</v>
      </c>
      <c r="D29" s="13" t="s">
        <v>63</v>
      </c>
      <c r="E29" s="13">
        <v>121</v>
      </c>
      <c r="F29" s="13" t="s">
        <v>51</v>
      </c>
      <c r="G29" s="16">
        <v>650923</v>
      </c>
      <c r="H29" s="16">
        <v>103135.51</v>
      </c>
      <c r="I29" s="15">
        <f>H29*100/G29</f>
        <v>15.844502345131453</v>
      </c>
      <c r="J29" s="18"/>
    </row>
    <row r="30" spans="1:10" ht="39.6">
      <c r="A30" s="22" t="s">
        <v>56</v>
      </c>
      <c r="B30" s="47" t="s">
        <v>1</v>
      </c>
      <c r="C30" s="44" t="s">
        <v>220</v>
      </c>
      <c r="D30" s="22" t="s">
        <v>63</v>
      </c>
      <c r="E30" s="22">
        <v>129</v>
      </c>
      <c r="F30" s="14"/>
      <c r="G30" s="27">
        <v>196579</v>
      </c>
      <c r="H30" s="27">
        <v>58461.9</v>
      </c>
      <c r="I30" s="39">
        <f>H30/G30*100</f>
        <v>29.739646656051764</v>
      </c>
      <c r="J30" s="30"/>
    </row>
    <row r="31" spans="1:10" s="1" customFormat="1" ht="14.4" hidden="1" customHeight="1">
      <c r="A31" s="13" t="s">
        <v>50</v>
      </c>
      <c r="B31" s="13">
        <v>1</v>
      </c>
      <c r="C31" s="13">
        <v>104</v>
      </c>
      <c r="D31" s="13" t="s">
        <v>63</v>
      </c>
      <c r="E31" s="13">
        <v>129</v>
      </c>
      <c r="F31" s="13" t="s">
        <v>51</v>
      </c>
      <c r="G31" s="16">
        <v>196579</v>
      </c>
      <c r="H31" s="16">
        <v>11482.61</v>
      </c>
      <c r="I31" s="15">
        <f t="shared" ref="I31" si="3">H31*100/G31</f>
        <v>5.8412190518824492</v>
      </c>
      <c r="J31" s="10"/>
    </row>
    <row r="32" spans="1:10" s="29" customFormat="1" ht="13.8">
      <c r="A32" s="22" t="s">
        <v>64</v>
      </c>
      <c r="B32" s="47" t="s">
        <v>1</v>
      </c>
      <c r="C32" s="44" t="s">
        <v>220</v>
      </c>
      <c r="D32" s="22" t="s">
        <v>65</v>
      </c>
      <c r="E32" s="23"/>
      <c r="F32" s="14"/>
      <c r="G32" s="27">
        <v>1422428</v>
      </c>
      <c r="H32" s="27">
        <f>H33+H35</f>
        <v>754609.59000000008</v>
      </c>
      <c r="I32" s="39">
        <f t="shared" ref="I32:I33" si="4">H32/G32*100</f>
        <v>53.050811007657337</v>
      </c>
      <c r="J32" s="28"/>
    </row>
    <row r="33" spans="1:10" ht="26.4">
      <c r="A33" s="22" t="s">
        <v>55</v>
      </c>
      <c r="B33" s="47" t="s">
        <v>1</v>
      </c>
      <c r="C33" s="44" t="s">
        <v>220</v>
      </c>
      <c r="D33" s="22" t="s">
        <v>65</v>
      </c>
      <c r="E33" s="22">
        <v>121</v>
      </c>
      <c r="F33" s="14"/>
      <c r="G33" s="27">
        <v>1092494</v>
      </c>
      <c r="H33" s="27">
        <v>594876.91</v>
      </c>
      <c r="I33" s="39">
        <f t="shared" si="4"/>
        <v>54.451274789609826</v>
      </c>
      <c r="J33" s="30"/>
    </row>
    <row r="34" spans="1:10" s="19" customFormat="1" ht="14.4" hidden="1" customHeight="1">
      <c r="A34" s="13" t="s">
        <v>50</v>
      </c>
      <c r="B34" s="13">
        <v>1</v>
      </c>
      <c r="C34" s="13">
        <v>104</v>
      </c>
      <c r="D34" s="13" t="s">
        <v>65</v>
      </c>
      <c r="E34" s="13">
        <v>121</v>
      </c>
      <c r="F34" s="13" t="s">
        <v>51</v>
      </c>
      <c r="G34" s="16">
        <v>1092494</v>
      </c>
      <c r="H34" s="16">
        <v>312245.78000000003</v>
      </c>
      <c r="I34" s="15">
        <f>H34*100/G34</f>
        <v>28.581006394543131</v>
      </c>
      <c r="J34" s="18"/>
    </row>
    <row r="35" spans="1:10" ht="39.6">
      <c r="A35" s="22" t="s">
        <v>56</v>
      </c>
      <c r="B35" s="47" t="s">
        <v>1</v>
      </c>
      <c r="C35" s="44" t="s">
        <v>220</v>
      </c>
      <c r="D35" s="22" t="s">
        <v>65</v>
      </c>
      <c r="E35" s="22">
        <v>129</v>
      </c>
      <c r="F35" s="14"/>
      <c r="G35" s="27">
        <v>329934</v>
      </c>
      <c r="H35" s="27">
        <v>159732.68</v>
      </c>
      <c r="I35" s="39">
        <f>H35/G35*100</f>
        <v>48.413525129268272</v>
      </c>
      <c r="J35" s="30"/>
    </row>
    <row r="36" spans="1:10" s="1" customFormat="1" ht="14.4" hidden="1" customHeight="1">
      <c r="A36" s="13" t="s">
        <v>50</v>
      </c>
      <c r="B36" s="13">
        <v>1</v>
      </c>
      <c r="C36" s="13">
        <v>104</v>
      </c>
      <c r="D36" s="13" t="s">
        <v>65</v>
      </c>
      <c r="E36" s="13">
        <v>129</v>
      </c>
      <c r="F36" s="13" t="s">
        <v>51</v>
      </c>
      <c r="G36" s="16">
        <v>329934</v>
      </c>
      <c r="H36" s="16">
        <v>88968.639999999999</v>
      </c>
      <c r="I36" s="15">
        <f t="shared" ref="I36" si="5">H36*100/G36</f>
        <v>26.965587056805301</v>
      </c>
      <c r="J36" s="10"/>
    </row>
    <row r="37" spans="1:10" s="29" customFormat="1" ht="26.4">
      <c r="A37" s="22" t="s">
        <v>66</v>
      </c>
      <c r="B37" s="47" t="s">
        <v>1</v>
      </c>
      <c r="C37" s="44" t="s">
        <v>220</v>
      </c>
      <c r="D37" s="22" t="s">
        <v>67</v>
      </c>
      <c r="E37" s="23"/>
      <c r="F37" s="14"/>
      <c r="G37" s="27">
        <v>549702</v>
      </c>
      <c r="H37" s="27">
        <f>H38+H40</f>
        <v>485673.11000000004</v>
      </c>
      <c r="I37" s="39">
        <f t="shared" ref="I37:I38" si="6">H37/G37*100</f>
        <v>88.352072577505638</v>
      </c>
      <c r="J37" s="28"/>
    </row>
    <row r="38" spans="1:10" ht="26.4">
      <c r="A38" s="22" t="s">
        <v>55</v>
      </c>
      <c r="B38" s="47" t="s">
        <v>1</v>
      </c>
      <c r="C38" s="44" t="s">
        <v>220</v>
      </c>
      <c r="D38" s="22" t="s">
        <v>67</v>
      </c>
      <c r="E38" s="22">
        <v>121</v>
      </c>
      <c r="F38" s="14"/>
      <c r="G38" s="27">
        <v>422198</v>
      </c>
      <c r="H38" s="27">
        <v>373300.4</v>
      </c>
      <c r="I38" s="39">
        <f t="shared" si="6"/>
        <v>88.418325051279268</v>
      </c>
      <c r="J38" s="30"/>
    </row>
    <row r="39" spans="1:10" s="19" customFormat="1" ht="14.4" hidden="1" customHeight="1">
      <c r="A39" s="13" t="s">
        <v>50</v>
      </c>
      <c r="B39" s="13">
        <v>1</v>
      </c>
      <c r="C39" s="13">
        <v>104</v>
      </c>
      <c r="D39" s="13" t="s">
        <v>67</v>
      </c>
      <c r="E39" s="13">
        <v>121</v>
      </c>
      <c r="F39" s="13" t="s">
        <v>51</v>
      </c>
      <c r="G39" s="16">
        <v>422198</v>
      </c>
      <c r="H39" s="16">
        <v>133914</v>
      </c>
      <c r="I39" s="15">
        <f>H39*100/G39</f>
        <v>31.718293312616357</v>
      </c>
      <c r="J39" s="18"/>
    </row>
    <row r="40" spans="1:10" ht="39.6">
      <c r="A40" s="22" t="s">
        <v>56</v>
      </c>
      <c r="B40" s="47" t="s">
        <v>1</v>
      </c>
      <c r="C40" s="44" t="s">
        <v>220</v>
      </c>
      <c r="D40" s="22" t="s">
        <v>67</v>
      </c>
      <c r="E40" s="22">
        <v>129</v>
      </c>
      <c r="F40" s="14"/>
      <c r="G40" s="27">
        <v>127504</v>
      </c>
      <c r="H40" s="27">
        <v>112372.71</v>
      </c>
      <c r="I40" s="39">
        <f>H40/G40*100</f>
        <v>88.132693876270551</v>
      </c>
      <c r="J40" s="30"/>
    </row>
    <row r="41" spans="1:10" s="1" customFormat="1" ht="14.4" hidden="1" customHeight="1">
      <c r="A41" s="13" t="s">
        <v>50</v>
      </c>
      <c r="B41" s="13">
        <v>1</v>
      </c>
      <c r="C41" s="13">
        <v>104</v>
      </c>
      <c r="D41" s="13" t="s">
        <v>67</v>
      </c>
      <c r="E41" s="13">
        <v>129</v>
      </c>
      <c r="F41" s="13" t="s">
        <v>51</v>
      </c>
      <c r="G41" s="16">
        <v>127504</v>
      </c>
      <c r="H41" s="16">
        <v>40089.279999999999</v>
      </c>
      <c r="I41" s="15">
        <f t="shared" ref="I41" si="7">H41*100/G41</f>
        <v>31.441586146316979</v>
      </c>
      <c r="J41" s="10"/>
    </row>
    <row r="42" spans="1:10" s="29" customFormat="1" ht="13.8">
      <c r="A42" s="150" t="s">
        <v>68</v>
      </c>
      <c r="B42" s="170" t="s">
        <v>1</v>
      </c>
      <c r="C42" s="151" t="s">
        <v>221</v>
      </c>
      <c r="D42" s="152"/>
      <c r="E42" s="152"/>
      <c r="F42" s="14"/>
      <c r="G42" s="153">
        <v>7625</v>
      </c>
      <c r="H42" s="153">
        <v>0</v>
      </c>
      <c r="I42" s="153">
        <f t="shared" ref="I42:I44" si="8">H42/G42*100</f>
        <v>0</v>
      </c>
      <c r="J42" s="28"/>
    </row>
    <row r="43" spans="1:10" ht="13.8">
      <c r="A43" s="22" t="s">
        <v>69</v>
      </c>
      <c r="B43" s="47" t="s">
        <v>1</v>
      </c>
      <c r="C43" s="44" t="s">
        <v>221</v>
      </c>
      <c r="D43" s="22" t="s">
        <v>70</v>
      </c>
      <c r="E43" s="23"/>
      <c r="F43" s="14"/>
      <c r="G43" s="27">
        <v>7625</v>
      </c>
      <c r="H43" s="27">
        <v>0</v>
      </c>
      <c r="I43" s="39">
        <f t="shared" si="8"/>
        <v>0</v>
      </c>
      <c r="J43" s="30"/>
    </row>
    <row r="44" spans="1:10" s="29" customFormat="1" ht="13.8">
      <c r="A44" s="22" t="s">
        <v>71</v>
      </c>
      <c r="B44" s="47" t="s">
        <v>1</v>
      </c>
      <c r="C44" s="44" t="s">
        <v>221</v>
      </c>
      <c r="D44" s="22" t="s">
        <v>70</v>
      </c>
      <c r="E44" s="22">
        <v>870</v>
      </c>
      <c r="F44" s="14"/>
      <c r="G44" s="27">
        <v>7625</v>
      </c>
      <c r="H44" s="27">
        <v>0</v>
      </c>
      <c r="I44" s="39">
        <f t="shared" si="8"/>
        <v>0</v>
      </c>
      <c r="J44" s="28"/>
    </row>
    <row r="45" spans="1:10" s="1" customFormat="1" ht="14.4" hidden="1" customHeight="1">
      <c r="A45" s="13" t="s">
        <v>50</v>
      </c>
      <c r="B45" s="13">
        <v>1</v>
      </c>
      <c r="C45" s="13">
        <v>111</v>
      </c>
      <c r="D45" s="13" t="s">
        <v>70</v>
      </c>
      <c r="E45" s="13">
        <v>870</v>
      </c>
      <c r="F45" s="13" t="s">
        <v>51</v>
      </c>
      <c r="G45" s="16">
        <v>7625</v>
      </c>
      <c r="H45" s="16">
        <v>0</v>
      </c>
      <c r="I45" s="16">
        <v>9800</v>
      </c>
      <c r="J45" s="17"/>
    </row>
    <row r="46" spans="1:10" ht="13.8">
      <c r="A46" s="154" t="s">
        <v>72</v>
      </c>
      <c r="B46" s="47" t="s">
        <v>1</v>
      </c>
      <c r="C46" s="155" t="s">
        <v>222</v>
      </c>
      <c r="D46" s="156"/>
      <c r="E46" s="156"/>
      <c r="F46" s="14"/>
      <c r="G46" s="157">
        <v>230330.19</v>
      </c>
      <c r="H46" s="157">
        <f>H47</f>
        <v>127074.35</v>
      </c>
      <c r="I46" s="157">
        <f t="shared" ref="I46:I48" si="9">H46/G46*100</f>
        <v>55.170514121487948</v>
      </c>
      <c r="J46" s="20"/>
    </row>
    <row r="47" spans="1:10" ht="26.4">
      <c r="A47" s="22" t="s">
        <v>73</v>
      </c>
      <c r="B47" s="47" t="s">
        <v>1</v>
      </c>
      <c r="C47" s="44" t="s">
        <v>222</v>
      </c>
      <c r="D47" s="22" t="s">
        <v>74</v>
      </c>
      <c r="E47" s="23"/>
      <c r="F47" s="14"/>
      <c r="G47" s="27">
        <v>230330.19</v>
      </c>
      <c r="H47" s="27">
        <f>H48+H51+H53</f>
        <v>127074.35</v>
      </c>
      <c r="I47" s="39">
        <f t="shared" si="9"/>
        <v>55.170514121487948</v>
      </c>
      <c r="J47" s="20"/>
    </row>
    <row r="48" spans="1:10" s="29" customFormat="1" ht="13.8">
      <c r="A48" s="22" t="s">
        <v>57</v>
      </c>
      <c r="B48" s="47" t="s">
        <v>1</v>
      </c>
      <c r="C48" s="44" t="s">
        <v>222</v>
      </c>
      <c r="D48" s="22" t="s">
        <v>74</v>
      </c>
      <c r="E48" s="22">
        <v>244</v>
      </c>
      <c r="F48" s="14"/>
      <c r="G48" s="27">
        <v>203000</v>
      </c>
      <c r="H48" s="27">
        <v>104971</v>
      </c>
      <c r="I48" s="39">
        <f t="shared" si="9"/>
        <v>51.709852216748764</v>
      </c>
      <c r="J48" s="28"/>
    </row>
    <row r="49" spans="1:10" s="1" customFormat="1" ht="14.4" hidden="1" customHeight="1">
      <c r="A49" s="13" t="s">
        <v>50</v>
      </c>
      <c r="B49" s="13">
        <v>1</v>
      </c>
      <c r="C49" s="13">
        <v>113</v>
      </c>
      <c r="D49" s="13" t="s">
        <v>74</v>
      </c>
      <c r="E49" s="13">
        <v>244</v>
      </c>
      <c r="F49" s="13" t="s">
        <v>51</v>
      </c>
      <c r="G49" s="16">
        <v>200000</v>
      </c>
      <c r="H49" s="16">
        <v>67100</v>
      </c>
      <c r="I49" s="16">
        <v>122012.77</v>
      </c>
      <c r="J49" s="17"/>
    </row>
    <row r="50" spans="1:10" s="1" customFormat="1" ht="14.4" hidden="1" customHeight="1">
      <c r="A50" s="13" t="s">
        <v>50</v>
      </c>
      <c r="B50" s="13">
        <v>1</v>
      </c>
      <c r="C50" s="13">
        <v>113</v>
      </c>
      <c r="D50" s="13" t="s">
        <v>74</v>
      </c>
      <c r="E50" s="13">
        <v>244</v>
      </c>
      <c r="F50" s="13" t="s">
        <v>58</v>
      </c>
      <c r="G50" s="16">
        <v>3000</v>
      </c>
      <c r="H50" s="16">
        <v>0</v>
      </c>
      <c r="I50" s="15">
        <f t="shared" ref="I50:I52" si="10">H50*100/G50</f>
        <v>0</v>
      </c>
      <c r="J50" s="10"/>
    </row>
    <row r="51" spans="1:10" ht="13.8">
      <c r="A51" s="22" t="s">
        <v>60</v>
      </c>
      <c r="B51" s="47" t="s">
        <v>1</v>
      </c>
      <c r="C51" s="44" t="s">
        <v>222</v>
      </c>
      <c r="D51" s="22" t="s">
        <v>74</v>
      </c>
      <c r="E51" s="22">
        <v>247</v>
      </c>
      <c r="F51" s="14"/>
      <c r="G51" s="27">
        <v>25330.19</v>
      </c>
      <c r="H51" s="27">
        <v>20515.349999999999</v>
      </c>
      <c r="I51" s="39">
        <f>H51/G51*100</f>
        <v>80.991694100991737</v>
      </c>
      <c r="J51" s="20"/>
    </row>
    <row r="52" spans="1:10" s="19" customFormat="1" ht="14.4" hidden="1" customHeight="1">
      <c r="A52" s="13" t="s">
        <v>50</v>
      </c>
      <c r="B52" s="13">
        <v>1</v>
      </c>
      <c r="C52" s="13">
        <v>113</v>
      </c>
      <c r="D52" s="13" t="s">
        <v>74</v>
      </c>
      <c r="E52" s="13">
        <v>247</v>
      </c>
      <c r="F52" s="13" t="s">
        <v>51</v>
      </c>
      <c r="G52" s="16">
        <v>2000</v>
      </c>
      <c r="H52" s="16">
        <v>5617.88</v>
      </c>
      <c r="I52" s="15">
        <f t="shared" si="10"/>
        <v>280.89400000000001</v>
      </c>
      <c r="J52" s="18"/>
    </row>
    <row r="53" spans="1:10" s="19" customFormat="1">
      <c r="A53" s="22" t="s">
        <v>61</v>
      </c>
      <c r="B53" s="47" t="s">
        <v>1</v>
      </c>
      <c r="C53" s="44" t="s">
        <v>222</v>
      </c>
      <c r="D53" s="22" t="s">
        <v>74</v>
      </c>
      <c r="E53" s="22">
        <v>853</v>
      </c>
      <c r="F53" s="27">
        <v>5000</v>
      </c>
      <c r="G53" s="27">
        <v>2000</v>
      </c>
      <c r="H53" s="27">
        <v>1588</v>
      </c>
      <c r="I53" s="39">
        <f t="shared" ref="I53:I56" si="11">H53/G53*100</f>
        <v>79.400000000000006</v>
      </c>
      <c r="J53" s="18"/>
    </row>
    <row r="54" spans="1:10" s="19" customFormat="1">
      <c r="A54" s="55" t="s">
        <v>245</v>
      </c>
      <c r="B54" s="54"/>
      <c r="C54" s="54"/>
      <c r="D54" s="53"/>
      <c r="E54" s="53"/>
      <c r="F54" s="27"/>
      <c r="G54" s="56">
        <f>G55</f>
        <v>36100</v>
      </c>
      <c r="H54" s="98">
        <f>H55</f>
        <v>15850.050000000001</v>
      </c>
      <c r="I54" s="98">
        <f>H54/G54*100</f>
        <v>43.90595567867036</v>
      </c>
      <c r="J54" s="18"/>
    </row>
    <row r="55" spans="1:10" ht="13.8">
      <c r="A55" s="22" t="s">
        <v>75</v>
      </c>
      <c r="B55" s="47" t="s">
        <v>1</v>
      </c>
      <c r="C55" s="44" t="s">
        <v>223</v>
      </c>
      <c r="D55" s="22"/>
      <c r="E55" s="23"/>
      <c r="F55" s="14"/>
      <c r="G55" s="27">
        <v>36100</v>
      </c>
      <c r="H55" s="27">
        <f>H56</f>
        <v>15850.050000000001</v>
      </c>
      <c r="I55" s="39">
        <f t="shared" si="11"/>
        <v>43.90595567867036</v>
      </c>
      <c r="J55" s="20"/>
    </row>
    <row r="56" spans="1:10" s="29" customFormat="1" ht="39.6">
      <c r="A56" s="22" t="s">
        <v>138</v>
      </c>
      <c r="B56" s="47" t="s">
        <v>1</v>
      </c>
      <c r="C56" s="44" t="s">
        <v>223</v>
      </c>
      <c r="D56" s="22" t="s">
        <v>76</v>
      </c>
      <c r="E56" s="22"/>
      <c r="F56" s="14"/>
      <c r="G56" s="27">
        <v>36100</v>
      </c>
      <c r="H56" s="27">
        <f>H58+H60</f>
        <v>15850.050000000001</v>
      </c>
      <c r="I56" s="39">
        <f t="shared" si="11"/>
        <v>43.90595567867036</v>
      </c>
      <c r="J56" s="28"/>
    </row>
    <row r="57" spans="1:10" s="1" customFormat="1" ht="39.6" hidden="1" customHeight="1">
      <c r="A57" s="13" t="s">
        <v>55</v>
      </c>
      <c r="B57" s="13">
        <v>1</v>
      </c>
      <c r="C57" s="13">
        <v>203</v>
      </c>
      <c r="D57" s="13" t="s">
        <v>76</v>
      </c>
      <c r="E57" s="13">
        <v>121</v>
      </c>
      <c r="F57" s="13" t="s">
        <v>128</v>
      </c>
      <c r="G57" s="16">
        <v>27669</v>
      </c>
      <c r="H57" s="16">
        <v>5338.84</v>
      </c>
      <c r="I57" s="16">
        <v>37507.129999999997</v>
      </c>
      <c r="J57" s="17"/>
    </row>
    <row r="58" spans="1:10" ht="26.4">
      <c r="A58" s="22" t="s">
        <v>55</v>
      </c>
      <c r="B58" s="47" t="s">
        <v>1</v>
      </c>
      <c r="C58" s="44" t="s">
        <v>223</v>
      </c>
      <c r="D58" s="22" t="s">
        <v>76</v>
      </c>
      <c r="E58" s="22">
        <v>121</v>
      </c>
      <c r="F58" s="14"/>
      <c r="G58" s="27">
        <v>27669</v>
      </c>
      <c r="H58" s="27">
        <v>12173.95</v>
      </c>
      <c r="I58" s="39">
        <f>H58/G58*100</f>
        <v>43.998518197260474</v>
      </c>
      <c r="J58" s="30"/>
    </row>
    <row r="59" spans="1:10" s="1" customFormat="1" ht="39.6" hidden="1" customHeight="1">
      <c r="A59" s="13" t="s">
        <v>56</v>
      </c>
      <c r="B59" s="13">
        <v>1</v>
      </c>
      <c r="C59" s="44" t="s">
        <v>223</v>
      </c>
      <c r="D59" s="13" t="s">
        <v>76</v>
      </c>
      <c r="E59" s="13">
        <v>129</v>
      </c>
      <c r="F59" s="13" t="s">
        <v>128</v>
      </c>
      <c r="G59" s="16">
        <v>8431</v>
      </c>
      <c r="H59" s="16">
        <v>1611.92</v>
      </c>
      <c r="I59" s="16">
        <v>11328.23</v>
      </c>
      <c r="J59" s="17"/>
    </row>
    <row r="60" spans="1:10" s="1" customFormat="1" ht="39.6">
      <c r="A60" s="22" t="s">
        <v>56</v>
      </c>
      <c r="B60" s="47" t="s">
        <v>1</v>
      </c>
      <c r="C60" s="44" t="s">
        <v>223</v>
      </c>
      <c r="D60" s="22" t="s">
        <v>76</v>
      </c>
      <c r="E60" s="22">
        <v>129</v>
      </c>
      <c r="F60" s="13"/>
      <c r="G60" s="16">
        <v>8421</v>
      </c>
      <c r="H60" s="16">
        <v>3676.1</v>
      </c>
      <c r="I60" s="39">
        <f t="shared" ref="I60:I64" si="12">H60/G60*100</f>
        <v>43.653960337252109</v>
      </c>
      <c r="J60" s="17"/>
    </row>
    <row r="61" spans="1:10" s="1" customFormat="1" ht="39.6">
      <c r="A61" s="99" t="s">
        <v>251</v>
      </c>
      <c r="B61" s="97"/>
      <c r="C61" s="97"/>
      <c r="D61" s="100"/>
      <c r="E61" s="100"/>
      <c r="F61" s="13"/>
      <c r="G61" s="101">
        <f>G62</f>
        <v>540000</v>
      </c>
      <c r="H61" s="101">
        <f>H62</f>
        <v>245094.11</v>
      </c>
      <c r="I61" s="98">
        <f t="shared" si="12"/>
        <v>45.387798148148143</v>
      </c>
      <c r="J61" s="17"/>
    </row>
    <row r="62" spans="1:10" s="29" customFormat="1" ht="13.8">
      <c r="A62" s="154" t="s">
        <v>77</v>
      </c>
      <c r="B62" s="155" t="s">
        <v>1</v>
      </c>
      <c r="C62" s="163" t="s">
        <v>224</v>
      </c>
      <c r="D62" s="31"/>
      <c r="E62" s="31"/>
      <c r="F62" s="14"/>
      <c r="G62" s="32">
        <f>G63+G66</f>
        <v>540000</v>
      </c>
      <c r="H62" s="32">
        <f>H63+H66</f>
        <v>245094.11</v>
      </c>
      <c r="I62" s="157">
        <f t="shared" si="12"/>
        <v>45.387798148148143</v>
      </c>
      <c r="J62" s="28"/>
    </row>
    <row r="63" spans="1:10" ht="13.8">
      <c r="A63" s="22" t="s">
        <v>78</v>
      </c>
      <c r="B63" s="47" t="s">
        <v>1</v>
      </c>
      <c r="C63" s="44" t="s">
        <v>224</v>
      </c>
      <c r="D63" s="22" t="s">
        <v>79</v>
      </c>
      <c r="E63" s="23"/>
      <c r="F63" s="14"/>
      <c r="G63" s="27">
        <v>200000</v>
      </c>
      <c r="H63" s="27">
        <f>H64</f>
        <v>96881.81</v>
      </c>
      <c r="I63" s="39">
        <f t="shared" si="12"/>
        <v>48.440905000000001</v>
      </c>
      <c r="J63" s="30"/>
    </row>
    <row r="64" spans="1:10" s="29" customFormat="1" ht="13.8">
      <c r="A64" s="22" t="s">
        <v>57</v>
      </c>
      <c r="B64" s="47" t="s">
        <v>1</v>
      </c>
      <c r="C64" s="44" t="s">
        <v>224</v>
      </c>
      <c r="D64" s="22" t="s">
        <v>79</v>
      </c>
      <c r="E64" s="22">
        <v>244</v>
      </c>
      <c r="F64" s="14"/>
      <c r="G64" s="27">
        <v>200000</v>
      </c>
      <c r="H64" s="27">
        <v>96881.81</v>
      </c>
      <c r="I64" s="39">
        <f t="shared" si="12"/>
        <v>48.440905000000001</v>
      </c>
      <c r="J64" s="28"/>
    </row>
    <row r="65" spans="1:10" s="1" customFormat="1" ht="14.4" hidden="1" customHeight="1">
      <c r="A65" s="13" t="s">
        <v>50</v>
      </c>
      <c r="B65" s="13">
        <v>1</v>
      </c>
      <c r="C65" s="13">
        <v>309</v>
      </c>
      <c r="D65" s="13" t="s">
        <v>79</v>
      </c>
      <c r="E65" s="13">
        <v>244</v>
      </c>
      <c r="F65" s="13" t="s">
        <v>51</v>
      </c>
      <c r="G65" s="16">
        <v>340000</v>
      </c>
      <c r="H65" s="16">
        <v>0</v>
      </c>
      <c r="I65" s="16">
        <v>160000</v>
      </c>
      <c r="J65" s="17"/>
    </row>
    <row r="66" spans="1:10" ht="13.8">
      <c r="A66" s="22" t="s">
        <v>80</v>
      </c>
      <c r="B66" s="47" t="s">
        <v>1</v>
      </c>
      <c r="C66" s="44" t="s">
        <v>224</v>
      </c>
      <c r="D66" s="22" t="s">
        <v>81</v>
      </c>
      <c r="E66" s="23"/>
      <c r="F66" s="14"/>
      <c r="G66" s="27">
        <v>340000</v>
      </c>
      <c r="H66" s="27">
        <f>H67</f>
        <v>148212.29999999999</v>
      </c>
      <c r="I66" s="39">
        <f t="shared" ref="I66:I69" si="13">H66/G66*100</f>
        <v>43.591852941176469</v>
      </c>
      <c r="J66" s="20"/>
    </row>
    <row r="67" spans="1:10" ht="13.8">
      <c r="A67" s="22" t="s">
        <v>57</v>
      </c>
      <c r="B67" s="47" t="s">
        <v>1</v>
      </c>
      <c r="C67" s="44" t="s">
        <v>224</v>
      </c>
      <c r="D67" s="22" t="s">
        <v>81</v>
      </c>
      <c r="E67" s="22">
        <v>244</v>
      </c>
      <c r="F67" s="14"/>
      <c r="G67" s="27">
        <v>340000</v>
      </c>
      <c r="H67" s="27">
        <v>148212.29999999999</v>
      </c>
      <c r="I67" s="39">
        <f t="shared" si="13"/>
        <v>43.591852941176469</v>
      </c>
      <c r="J67" s="20"/>
    </row>
    <row r="68" spans="1:10" s="19" customFormat="1" ht="14.4" hidden="1" customHeight="1">
      <c r="A68" s="13" t="s">
        <v>50</v>
      </c>
      <c r="B68" s="13">
        <v>1</v>
      </c>
      <c r="C68" s="13">
        <v>309</v>
      </c>
      <c r="D68" s="13" t="s">
        <v>81</v>
      </c>
      <c r="E68" s="13">
        <v>244</v>
      </c>
      <c r="F68" s="13" t="s">
        <v>51</v>
      </c>
      <c r="G68" s="16">
        <v>1290360</v>
      </c>
      <c r="H68" s="16">
        <v>33981.300000000003</v>
      </c>
      <c r="I68" s="15">
        <f t="shared" ref="I68" si="14">H68*100/G68</f>
        <v>2.6334743792430024</v>
      </c>
      <c r="J68" s="18"/>
    </row>
    <row r="69" spans="1:10" s="19" customFormat="1" ht="14.4" customHeight="1">
      <c r="A69" s="102" t="s">
        <v>237</v>
      </c>
      <c r="B69" s="109" t="s">
        <v>1</v>
      </c>
      <c r="C69" s="109" t="s">
        <v>238</v>
      </c>
      <c r="D69" s="103"/>
      <c r="E69" s="103"/>
      <c r="F69" s="13"/>
      <c r="G69" s="104">
        <f>G70+G80</f>
        <v>1375644.3</v>
      </c>
      <c r="H69" s="104">
        <f>H70+H80</f>
        <v>575650</v>
      </c>
      <c r="I69" s="98">
        <f t="shared" si="13"/>
        <v>41.845846342691928</v>
      </c>
      <c r="J69" s="18"/>
    </row>
    <row r="70" spans="1:10" s="19" customFormat="1">
      <c r="A70" s="34" t="s">
        <v>82</v>
      </c>
      <c r="B70" s="47" t="s">
        <v>1</v>
      </c>
      <c r="C70" s="47" t="s">
        <v>225</v>
      </c>
      <c r="D70" s="35"/>
      <c r="E70" s="35"/>
      <c r="F70" s="13"/>
      <c r="G70" s="36">
        <f>G71+G75+G77</f>
        <v>1290644.3</v>
      </c>
      <c r="H70" s="36">
        <f>H71+H75+H77</f>
        <v>544850</v>
      </c>
      <c r="I70" s="39">
        <f t="shared" ref="I70:I76" si="15">H70/G70*100</f>
        <v>42.215349341410331</v>
      </c>
      <c r="J70" s="18"/>
    </row>
    <row r="71" spans="1:10" ht="26.4">
      <c r="A71" s="37" t="s">
        <v>83</v>
      </c>
      <c r="B71" s="47" t="s">
        <v>1</v>
      </c>
      <c r="C71" s="47" t="s">
        <v>225</v>
      </c>
      <c r="D71" s="38" t="s">
        <v>84</v>
      </c>
      <c r="E71" s="38"/>
      <c r="F71" s="14"/>
      <c r="G71" s="39">
        <v>500000</v>
      </c>
      <c r="H71" s="39">
        <f>H72</f>
        <v>394400</v>
      </c>
      <c r="I71" s="39">
        <f t="shared" si="15"/>
        <v>78.88</v>
      </c>
      <c r="J71" s="30"/>
    </row>
    <row r="72" spans="1:10" s="29" customFormat="1" ht="13.8">
      <c r="A72" s="23" t="s">
        <v>232</v>
      </c>
      <c r="B72" s="59" t="s">
        <v>1</v>
      </c>
      <c r="C72" s="59" t="s">
        <v>225</v>
      </c>
      <c r="D72" s="22" t="s">
        <v>84</v>
      </c>
      <c r="E72" s="23">
        <v>244</v>
      </c>
      <c r="F72" s="14"/>
      <c r="G72" s="27">
        <v>500000</v>
      </c>
      <c r="H72" s="27">
        <f>H73</f>
        <v>394400</v>
      </c>
      <c r="I72" s="61">
        <f t="shared" si="15"/>
        <v>78.88</v>
      </c>
      <c r="J72" s="28"/>
    </row>
    <row r="73" spans="1:10" ht="13.8">
      <c r="A73" s="22" t="s">
        <v>57</v>
      </c>
      <c r="B73" s="59" t="s">
        <v>1</v>
      </c>
      <c r="C73" s="59" t="s">
        <v>225</v>
      </c>
      <c r="D73" s="22" t="s">
        <v>84</v>
      </c>
      <c r="E73" s="22">
        <v>244</v>
      </c>
      <c r="F73" s="14"/>
      <c r="G73" s="27">
        <v>500000</v>
      </c>
      <c r="H73" s="27">
        <v>394400</v>
      </c>
      <c r="I73" s="61">
        <f t="shared" si="15"/>
        <v>78.88</v>
      </c>
      <c r="J73" s="30"/>
    </row>
    <row r="74" spans="1:10" s="19" customFormat="1" ht="14.4" hidden="1" customHeight="1">
      <c r="A74" s="13" t="s">
        <v>86</v>
      </c>
      <c r="B74" s="13">
        <v>1</v>
      </c>
      <c r="C74" s="13">
        <v>409</v>
      </c>
      <c r="D74" s="13" t="s">
        <v>87</v>
      </c>
      <c r="E74" s="13"/>
      <c r="F74" s="13" t="s">
        <v>85</v>
      </c>
      <c r="G74" s="16">
        <v>790360</v>
      </c>
      <c r="H74" s="16">
        <v>0</v>
      </c>
      <c r="I74" s="15">
        <f>H74*100/G74</f>
        <v>0</v>
      </c>
      <c r="J74" s="18"/>
    </row>
    <row r="75" spans="1:10" s="19" customFormat="1" ht="14.4" customHeight="1">
      <c r="A75" s="107" t="s">
        <v>253</v>
      </c>
      <c r="B75" s="47" t="s">
        <v>1</v>
      </c>
      <c r="C75" s="47" t="s">
        <v>225</v>
      </c>
      <c r="D75" s="49" t="s">
        <v>84</v>
      </c>
      <c r="E75" s="52">
        <v>244</v>
      </c>
      <c r="F75" s="13"/>
      <c r="G75" s="108">
        <f>G76</f>
        <v>37500</v>
      </c>
      <c r="H75" s="108">
        <f>H76</f>
        <v>35700</v>
      </c>
      <c r="I75" s="39">
        <f t="shared" si="15"/>
        <v>95.199999999999989</v>
      </c>
      <c r="J75" s="18"/>
    </row>
    <row r="76" spans="1:10" s="19" customFormat="1" ht="14.4" customHeight="1">
      <c r="A76" s="22" t="s">
        <v>57</v>
      </c>
      <c r="B76" s="59" t="s">
        <v>1</v>
      </c>
      <c r="C76" s="59" t="s">
        <v>225</v>
      </c>
      <c r="D76" s="22" t="s">
        <v>84</v>
      </c>
      <c r="E76" s="22">
        <v>244</v>
      </c>
      <c r="F76" s="13"/>
      <c r="G76" s="16">
        <v>37500</v>
      </c>
      <c r="H76" s="16">
        <v>35700</v>
      </c>
      <c r="I76" s="61">
        <f t="shared" si="15"/>
        <v>95.199999999999989</v>
      </c>
      <c r="J76" s="18"/>
    </row>
    <row r="77" spans="1:10" ht="26.4">
      <c r="A77" s="37" t="s">
        <v>233</v>
      </c>
      <c r="B77" s="47" t="s">
        <v>1</v>
      </c>
      <c r="C77" s="47" t="s">
        <v>225</v>
      </c>
      <c r="D77" s="37" t="s">
        <v>87</v>
      </c>
      <c r="E77" s="38">
        <v>244</v>
      </c>
      <c r="F77" s="14"/>
      <c r="G77" s="39">
        <f>G78</f>
        <v>753144.3</v>
      </c>
      <c r="H77" s="39">
        <v>114750</v>
      </c>
      <c r="I77" s="39">
        <f t="shared" ref="I77:I78" si="16">H77/G77*100</f>
        <v>15.236124073434532</v>
      </c>
      <c r="J77" s="30"/>
    </row>
    <row r="78" spans="1:10" ht="13.8">
      <c r="A78" s="22" t="s">
        <v>57</v>
      </c>
      <c r="B78" s="47" t="s">
        <v>1</v>
      </c>
      <c r="C78" s="59" t="s">
        <v>225</v>
      </c>
      <c r="D78" s="22" t="s">
        <v>87</v>
      </c>
      <c r="E78" s="22">
        <v>244</v>
      </c>
      <c r="F78" s="14"/>
      <c r="G78" s="27">
        <v>753144.3</v>
      </c>
      <c r="H78" s="27">
        <v>114750</v>
      </c>
      <c r="I78" s="39">
        <f t="shared" si="16"/>
        <v>15.236124073434532</v>
      </c>
      <c r="J78" s="20"/>
    </row>
    <row r="79" spans="1:10" s="1" customFormat="1" ht="14.4" hidden="1" customHeight="1">
      <c r="A79" s="13" t="s">
        <v>129</v>
      </c>
      <c r="B79" s="13">
        <v>1</v>
      </c>
      <c r="C79" s="13">
        <v>412</v>
      </c>
      <c r="D79" s="13"/>
      <c r="E79" s="13"/>
      <c r="F79" s="13" t="s">
        <v>85</v>
      </c>
      <c r="G79" s="16">
        <v>85000</v>
      </c>
      <c r="H79" s="16">
        <v>24000</v>
      </c>
      <c r="I79" s="15">
        <f t="shared" ref="I79" si="17">H79*100/G79</f>
        <v>28.235294117647058</v>
      </c>
      <c r="J79" s="10"/>
    </row>
    <row r="80" spans="1:10" s="29" customFormat="1" ht="26.4">
      <c r="A80" s="159" t="s">
        <v>130</v>
      </c>
      <c r="B80" s="97" t="s">
        <v>1</v>
      </c>
      <c r="C80" s="160" t="s">
        <v>226</v>
      </c>
      <c r="D80" s="161" t="s">
        <v>131</v>
      </c>
      <c r="E80" s="161"/>
      <c r="F80" s="14"/>
      <c r="G80" s="162">
        <v>85000</v>
      </c>
      <c r="H80" s="162">
        <f>H81</f>
        <v>30800</v>
      </c>
      <c r="I80" s="98">
        <f t="shared" ref="I80:I87" si="18">H80/G80*100</f>
        <v>36.235294117647058</v>
      </c>
      <c r="J80" s="28"/>
    </row>
    <row r="81" spans="1:10" ht="13.8">
      <c r="A81" s="23" t="s">
        <v>236</v>
      </c>
      <c r="B81" s="47" t="s">
        <v>1</v>
      </c>
      <c r="C81" s="46" t="s">
        <v>226</v>
      </c>
      <c r="D81" s="22" t="s">
        <v>131</v>
      </c>
      <c r="E81" s="23">
        <v>244</v>
      </c>
      <c r="F81" s="14"/>
      <c r="G81" s="27">
        <v>85000</v>
      </c>
      <c r="H81" s="27">
        <f>H82</f>
        <v>30800</v>
      </c>
      <c r="I81" s="39">
        <f t="shared" si="18"/>
        <v>36.235294117647058</v>
      </c>
      <c r="J81" s="30"/>
    </row>
    <row r="82" spans="1:10" ht="13.8">
      <c r="A82" s="22" t="s">
        <v>57</v>
      </c>
      <c r="B82" s="47" t="s">
        <v>1</v>
      </c>
      <c r="C82" s="46" t="s">
        <v>226</v>
      </c>
      <c r="D82" s="22" t="s">
        <v>131</v>
      </c>
      <c r="E82" s="22">
        <v>244</v>
      </c>
      <c r="F82" s="14"/>
      <c r="G82" s="27">
        <v>85000</v>
      </c>
      <c r="H82" s="27">
        <v>30800</v>
      </c>
      <c r="I82" s="39">
        <f t="shared" si="18"/>
        <v>36.235294117647058</v>
      </c>
      <c r="J82" s="20"/>
    </row>
    <row r="83" spans="1:10" s="19" customFormat="1" ht="14.4" hidden="1" customHeight="1">
      <c r="A83" s="13" t="s">
        <v>88</v>
      </c>
      <c r="B83" s="13">
        <v>1</v>
      </c>
      <c r="C83" s="13">
        <v>502</v>
      </c>
      <c r="D83" s="13"/>
      <c r="E83" s="13"/>
      <c r="F83" s="13" t="s">
        <v>85</v>
      </c>
      <c r="G83" s="16">
        <v>500000</v>
      </c>
      <c r="H83" s="16">
        <v>0</v>
      </c>
      <c r="I83" s="15">
        <f t="shared" ref="I83" si="19">H83*100/G83</f>
        <v>0</v>
      </c>
      <c r="J83" s="18"/>
    </row>
    <row r="84" spans="1:10" s="19" customFormat="1" ht="26.4" customHeight="1">
      <c r="A84" s="102" t="s">
        <v>241</v>
      </c>
      <c r="B84" s="103"/>
      <c r="C84" s="103"/>
      <c r="D84" s="103"/>
      <c r="E84" s="103"/>
      <c r="F84" s="13"/>
      <c r="G84" s="104">
        <f>G85</f>
        <v>3707796.43</v>
      </c>
      <c r="H84" s="104">
        <f>H85</f>
        <v>1590759.4300000002</v>
      </c>
      <c r="I84" s="105">
        <f>H84/G84*100</f>
        <v>42.903095141067389</v>
      </c>
      <c r="J84" s="18"/>
    </row>
    <row r="85" spans="1:10" s="19" customFormat="1" ht="14.4" customHeight="1">
      <c r="A85" s="62" t="s">
        <v>239</v>
      </c>
      <c r="B85" s="63" t="s">
        <v>1</v>
      </c>
      <c r="C85" s="63" t="s">
        <v>240</v>
      </c>
      <c r="D85" s="66"/>
      <c r="E85" s="64"/>
      <c r="F85" s="13"/>
      <c r="G85" s="65">
        <f>G86+G92</f>
        <v>3707796.43</v>
      </c>
      <c r="H85" s="65">
        <f>H89+H92</f>
        <v>1590759.4300000002</v>
      </c>
      <c r="I85" s="57">
        <f t="shared" si="18"/>
        <v>42.903095141067389</v>
      </c>
      <c r="J85" s="18"/>
    </row>
    <row r="86" spans="1:10" s="19" customFormat="1" ht="14.4" customHeight="1">
      <c r="A86" s="62" t="s">
        <v>241</v>
      </c>
      <c r="B86" s="63" t="s">
        <v>1</v>
      </c>
      <c r="C86" s="63" t="s">
        <v>89</v>
      </c>
      <c r="D86" s="66"/>
      <c r="E86" s="64"/>
      <c r="F86" s="13"/>
      <c r="G86" s="65">
        <f>G87+G89</f>
        <v>515000</v>
      </c>
      <c r="H86" s="65">
        <f>H89</f>
        <v>658.56</v>
      </c>
      <c r="I86" s="57">
        <f t="shared" si="18"/>
        <v>0.12787572815533979</v>
      </c>
      <c r="J86" s="18"/>
    </row>
    <row r="87" spans="1:10" s="29" customFormat="1" ht="27.6">
      <c r="A87" s="164" t="s">
        <v>90</v>
      </c>
      <c r="B87" s="165" t="s">
        <v>1</v>
      </c>
      <c r="C87" s="165" t="s">
        <v>89</v>
      </c>
      <c r="D87" s="169" t="s">
        <v>139</v>
      </c>
      <c r="E87" s="166"/>
      <c r="F87" s="13"/>
      <c r="G87" s="168">
        <f>G88</f>
        <v>500000</v>
      </c>
      <c r="H87" s="168">
        <v>0</v>
      </c>
      <c r="I87" s="167">
        <f t="shared" si="18"/>
        <v>0</v>
      </c>
      <c r="J87" s="28"/>
    </row>
    <row r="88" spans="1:10" ht="13.8">
      <c r="A88" s="58" t="s">
        <v>57</v>
      </c>
      <c r="B88" s="59" t="s">
        <v>1</v>
      </c>
      <c r="C88" s="59" t="s">
        <v>89</v>
      </c>
      <c r="D88" s="60" t="s">
        <v>139</v>
      </c>
      <c r="E88" s="60">
        <v>244</v>
      </c>
      <c r="F88" s="14"/>
      <c r="G88" s="61">
        <v>500000</v>
      </c>
      <c r="H88" s="61">
        <v>0</v>
      </c>
      <c r="I88" s="39">
        <f t="shared" ref="I88:I92" si="20">H88/G88*100</f>
        <v>0</v>
      </c>
      <c r="J88" s="30"/>
    </row>
    <row r="89" spans="1:10" ht="26.4">
      <c r="A89" s="154" t="s">
        <v>234</v>
      </c>
      <c r="B89" s="155" t="s">
        <v>1</v>
      </c>
      <c r="C89" s="155" t="s">
        <v>89</v>
      </c>
      <c r="D89" s="154" t="s">
        <v>91</v>
      </c>
      <c r="E89" s="154"/>
      <c r="F89" s="14"/>
      <c r="G89" s="157">
        <v>15000</v>
      </c>
      <c r="H89" s="157">
        <f>H91</f>
        <v>658.56</v>
      </c>
      <c r="I89" s="157">
        <f t="shared" si="20"/>
        <v>4.3903999999999996</v>
      </c>
      <c r="J89" s="20"/>
    </row>
    <row r="90" spans="1:10" s="1" customFormat="1" ht="14.4" hidden="1" customHeight="1">
      <c r="A90" s="13" t="s">
        <v>57</v>
      </c>
      <c r="B90" s="13">
        <v>1</v>
      </c>
      <c r="C90" s="13">
        <v>502</v>
      </c>
      <c r="D90" s="13" t="s">
        <v>91</v>
      </c>
      <c r="E90" s="13">
        <v>244</v>
      </c>
      <c r="F90" s="13" t="s">
        <v>85</v>
      </c>
      <c r="G90" s="16">
        <v>15000</v>
      </c>
      <c r="H90" s="16">
        <v>0</v>
      </c>
      <c r="I90" s="15">
        <f t="shared" ref="I90" si="21">H90*100/G90</f>
        <v>0</v>
      </c>
      <c r="J90" s="10"/>
    </row>
    <row r="91" spans="1:10" s="29" customFormat="1" ht="13.8">
      <c r="A91" s="23" t="s">
        <v>235</v>
      </c>
      <c r="B91" s="59" t="s">
        <v>1</v>
      </c>
      <c r="C91" s="44" t="s">
        <v>89</v>
      </c>
      <c r="D91" s="22" t="s">
        <v>91</v>
      </c>
      <c r="E91" s="23">
        <v>244</v>
      </c>
      <c r="F91" s="14"/>
      <c r="G91" s="27">
        <v>15000</v>
      </c>
      <c r="H91" s="27">
        <v>658.56</v>
      </c>
      <c r="I91" s="39">
        <f t="shared" si="20"/>
        <v>4.3903999999999996</v>
      </c>
      <c r="J91" s="28"/>
    </row>
    <row r="92" spans="1:10" ht="13.8">
      <c r="A92" s="53" t="s">
        <v>92</v>
      </c>
      <c r="B92" s="54" t="s">
        <v>1</v>
      </c>
      <c r="C92" s="54" t="s">
        <v>227</v>
      </c>
      <c r="D92" s="53"/>
      <c r="E92" s="53"/>
      <c r="F92" s="14"/>
      <c r="G92" s="56">
        <f>G94+G116</f>
        <v>3192796.43</v>
      </c>
      <c r="H92" s="56">
        <f>H94+H116</f>
        <v>1590100.87</v>
      </c>
      <c r="I92" s="56">
        <f t="shared" si="20"/>
        <v>49.802763967635734</v>
      </c>
      <c r="J92" s="30"/>
    </row>
    <row r="93" spans="1:10" s="1" customFormat="1" ht="14.4" hidden="1" customHeight="1">
      <c r="A93" s="13" t="s">
        <v>93</v>
      </c>
      <c r="B93" s="13">
        <v>1</v>
      </c>
      <c r="C93" s="13">
        <v>503</v>
      </c>
      <c r="D93" s="13" t="s">
        <v>94</v>
      </c>
      <c r="E93" s="13"/>
      <c r="F93" s="13" t="s">
        <v>51</v>
      </c>
      <c r="G93" s="16">
        <v>390970.44</v>
      </c>
      <c r="H93" s="16">
        <v>149838.07</v>
      </c>
      <c r="I93" s="16">
        <v>20000</v>
      </c>
      <c r="J93" s="17"/>
    </row>
    <row r="94" spans="1:10" s="1" customFormat="1" ht="31.2" customHeight="1">
      <c r="A94" s="99" t="s">
        <v>252</v>
      </c>
      <c r="B94" s="106"/>
      <c r="C94" s="54" t="s">
        <v>227</v>
      </c>
      <c r="D94" s="52" t="s">
        <v>268</v>
      </c>
      <c r="E94" s="106">
        <v>244</v>
      </c>
      <c r="F94" s="13"/>
      <c r="G94" s="101">
        <f>G95+G102+G107+G110</f>
        <v>1276923</v>
      </c>
      <c r="H94" s="101">
        <f>H95+H102+H107+H110</f>
        <v>690752.63</v>
      </c>
      <c r="I94" s="101">
        <f>H94/G94*100</f>
        <v>54.095088740667997</v>
      </c>
      <c r="J94" s="17"/>
    </row>
    <row r="95" spans="1:10" s="1" customFormat="1" ht="14.4" customHeight="1">
      <c r="A95" s="67" t="s">
        <v>242</v>
      </c>
      <c r="B95" s="47" t="s">
        <v>1</v>
      </c>
      <c r="C95" s="50" t="s">
        <v>227</v>
      </c>
      <c r="D95" s="49" t="s">
        <v>243</v>
      </c>
      <c r="E95" s="13"/>
      <c r="F95" s="13"/>
      <c r="G95" s="108">
        <f>G96+G100</f>
        <v>496970.44</v>
      </c>
      <c r="H95" s="108">
        <f>H96+H100</f>
        <v>267537.43</v>
      </c>
      <c r="I95" s="173">
        <f>H95/G95*100</f>
        <v>53.83367067063385</v>
      </c>
      <c r="J95" s="17"/>
    </row>
    <row r="96" spans="1:10" ht="13.8">
      <c r="A96" s="23" t="s">
        <v>229</v>
      </c>
      <c r="B96" s="59" t="s">
        <v>1</v>
      </c>
      <c r="C96" s="44" t="s">
        <v>227</v>
      </c>
      <c r="D96" s="22" t="s">
        <v>94</v>
      </c>
      <c r="E96" s="23"/>
      <c r="F96" s="14"/>
      <c r="G96" s="27">
        <f>G97+G99</f>
        <v>391970.44</v>
      </c>
      <c r="H96" s="27">
        <f>H97+H99</f>
        <v>209844.38</v>
      </c>
      <c r="I96" s="61">
        <f t="shared" ref="I96:I97" si="22">H96/G96*100</f>
        <v>53.53576662566698</v>
      </c>
      <c r="J96" s="20"/>
    </row>
    <row r="97" spans="1:10" s="29" customFormat="1" ht="13.8">
      <c r="A97" s="22" t="s">
        <v>60</v>
      </c>
      <c r="B97" s="47" t="s">
        <v>1</v>
      </c>
      <c r="C97" s="44" t="s">
        <v>227</v>
      </c>
      <c r="D97" s="22" t="s">
        <v>94</v>
      </c>
      <c r="E97" s="22">
        <v>247</v>
      </c>
      <c r="F97" s="14"/>
      <c r="G97" s="27">
        <v>390970.44</v>
      </c>
      <c r="H97" s="27">
        <v>209324.14</v>
      </c>
      <c r="I97" s="39">
        <f t="shared" si="22"/>
        <v>53.539633328801031</v>
      </c>
      <c r="J97" s="28"/>
    </row>
    <row r="98" spans="1:10" s="1" customFormat="1" ht="14.4" hidden="1" customHeight="1">
      <c r="A98" s="13" t="s">
        <v>61</v>
      </c>
      <c r="B98" s="13">
        <v>1</v>
      </c>
      <c r="C98" s="13">
        <v>503</v>
      </c>
      <c r="D98" s="13" t="s">
        <v>94</v>
      </c>
      <c r="E98" s="13">
        <v>853</v>
      </c>
      <c r="F98" s="13" t="s">
        <v>51</v>
      </c>
      <c r="G98" s="16">
        <v>1000</v>
      </c>
      <c r="H98" s="16">
        <v>520.24</v>
      </c>
      <c r="I98" s="16">
        <v>0</v>
      </c>
      <c r="J98" s="17"/>
    </row>
    <row r="99" spans="1:10" s="1" customFormat="1">
      <c r="A99" s="22" t="s">
        <v>50</v>
      </c>
      <c r="B99" s="47" t="s">
        <v>1</v>
      </c>
      <c r="C99" s="44" t="s">
        <v>227</v>
      </c>
      <c r="D99" s="22" t="s">
        <v>94</v>
      </c>
      <c r="E99" s="23">
        <v>853</v>
      </c>
      <c r="F99" s="13"/>
      <c r="G99" s="40">
        <v>1000</v>
      </c>
      <c r="H99" s="40">
        <v>520.24</v>
      </c>
      <c r="I99" s="39">
        <f t="shared" ref="I99:I104" si="23">H99/G99*100</f>
        <v>52.024000000000001</v>
      </c>
      <c r="J99" s="17"/>
    </row>
    <row r="100" spans="1:10" s="1" customFormat="1" ht="26.4">
      <c r="A100" s="49" t="s">
        <v>95</v>
      </c>
      <c r="B100" s="47" t="s">
        <v>1</v>
      </c>
      <c r="C100" s="50" t="s">
        <v>227</v>
      </c>
      <c r="D100" s="49" t="s">
        <v>96</v>
      </c>
      <c r="E100" s="49"/>
      <c r="F100" s="13"/>
      <c r="G100" s="68">
        <v>105000</v>
      </c>
      <c r="H100" s="68">
        <f>H101</f>
        <v>57693.05</v>
      </c>
      <c r="I100" s="39">
        <f t="shared" si="23"/>
        <v>54.945761904761902</v>
      </c>
      <c r="J100" s="17"/>
    </row>
    <row r="101" spans="1:10" ht="13.8">
      <c r="A101" s="58" t="s">
        <v>57</v>
      </c>
      <c r="B101" s="59" t="s">
        <v>1</v>
      </c>
      <c r="C101" s="59" t="s">
        <v>227</v>
      </c>
      <c r="D101" s="60" t="s">
        <v>96</v>
      </c>
      <c r="E101" s="60">
        <v>244</v>
      </c>
      <c r="F101" s="14"/>
      <c r="G101" s="61">
        <v>105000</v>
      </c>
      <c r="H101" s="61">
        <v>57693.05</v>
      </c>
      <c r="I101" s="39">
        <f t="shared" si="23"/>
        <v>54.945761904761902</v>
      </c>
      <c r="J101" s="30"/>
    </row>
    <row r="102" spans="1:10" ht="26.4">
      <c r="A102" s="37" t="s">
        <v>97</v>
      </c>
      <c r="B102" s="47" t="s">
        <v>1</v>
      </c>
      <c r="C102" s="47" t="s">
        <v>227</v>
      </c>
      <c r="D102" s="38" t="s">
        <v>98</v>
      </c>
      <c r="E102" s="38"/>
      <c r="F102" s="14"/>
      <c r="G102" s="39">
        <v>500000</v>
      </c>
      <c r="H102" s="39">
        <f>H103</f>
        <v>225987</v>
      </c>
      <c r="I102" s="39">
        <f t="shared" si="23"/>
        <v>45.197400000000002</v>
      </c>
      <c r="J102" s="30"/>
    </row>
    <row r="103" spans="1:10" ht="13.8">
      <c r="A103" s="22" t="s">
        <v>57</v>
      </c>
      <c r="B103" s="47" t="s">
        <v>1</v>
      </c>
      <c r="C103" s="44" t="s">
        <v>227</v>
      </c>
      <c r="D103" s="22" t="s">
        <v>98</v>
      </c>
      <c r="E103" s="23">
        <v>244</v>
      </c>
      <c r="F103" s="14"/>
      <c r="G103" s="27">
        <v>500000</v>
      </c>
      <c r="H103" s="27">
        <f>H104</f>
        <v>225987</v>
      </c>
      <c r="I103" s="39">
        <f t="shared" si="23"/>
        <v>45.197400000000002</v>
      </c>
      <c r="J103" s="20"/>
    </row>
    <row r="104" spans="1:10" s="29" customFormat="1" ht="13.8">
      <c r="A104" s="22" t="s">
        <v>50</v>
      </c>
      <c r="B104" s="47" t="s">
        <v>1</v>
      </c>
      <c r="C104" s="44" t="s">
        <v>227</v>
      </c>
      <c r="D104" s="22" t="s">
        <v>98</v>
      </c>
      <c r="E104" s="22">
        <v>244</v>
      </c>
      <c r="F104" s="14"/>
      <c r="G104" s="27">
        <v>500000</v>
      </c>
      <c r="H104" s="27">
        <v>225987</v>
      </c>
      <c r="I104" s="39">
        <f t="shared" si="23"/>
        <v>45.197400000000002</v>
      </c>
      <c r="J104" s="28"/>
    </row>
    <row r="105" spans="1:10" s="1" customFormat="1" ht="14.4" hidden="1" customHeight="1">
      <c r="A105" s="13" t="s">
        <v>99</v>
      </c>
      <c r="B105" s="13">
        <v>1</v>
      </c>
      <c r="C105" s="13">
        <v>503</v>
      </c>
      <c r="D105" s="13" t="s">
        <v>100</v>
      </c>
      <c r="E105" s="13"/>
      <c r="F105" s="13" t="s">
        <v>51</v>
      </c>
      <c r="G105" s="16">
        <v>25923</v>
      </c>
      <c r="H105" s="16">
        <v>8406</v>
      </c>
      <c r="I105" s="16">
        <v>188902.62</v>
      </c>
      <c r="J105" s="17"/>
    </row>
    <row r="106" spans="1:10" s="1" customFormat="1" ht="21.6" hidden="1" customHeight="1">
      <c r="A106" s="13" t="s">
        <v>50</v>
      </c>
      <c r="B106" s="13">
        <v>1</v>
      </c>
      <c r="C106" s="13">
        <v>503</v>
      </c>
      <c r="D106" s="13" t="s">
        <v>100</v>
      </c>
      <c r="E106" s="13">
        <v>244</v>
      </c>
      <c r="F106" s="13" t="s">
        <v>51</v>
      </c>
      <c r="G106" s="16">
        <v>174029.56</v>
      </c>
      <c r="H106" s="16">
        <v>8406</v>
      </c>
      <c r="I106" s="15">
        <f t="shared" ref="I106:I112" si="24">H106*100/G106</f>
        <v>4.8302139015923506</v>
      </c>
      <c r="J106" s="17"/>
    </row>
    <row r="107" spans="1:10" s="1" customFormat="1" ht="21.6" customHeight="1">
      <c r="A107" s="67" t="s">
        <v>230</v>
      </c>
      <c r="B107" s="47" t="s">
        <v>1</v>
      </c>
      <c r="C107" s="47" t="s">
        <v>227</v>
      </c>
      <c r="D107" s="38" t="s">
        <v>100</v>
      </c>
      <c r="E107" s="38"/>
      <c r="F107" s="13"/>
      <c r="G107" s="69">
        <f>G108</f>
        <v>45923</v>
      </c>
      <c r="H107" s="69">
        <f>H108</f>
        <v>37617.199999999997</v>
      </c>
      <c r="I107" s="39">
        <f t="shared" ref="I107:I109" si="25">H107/G107*100</f>
        <v>81.913638046294878</v>
      </c>
      <c r="J107" s="17"/>
    </row>
    <row r="108" spans="1:10" s="1" customFormat="1" ht="21.6" customHeight="1">
      <c r="A108" s="22" t="s">
        <v>57</v>
      </c>
      <c r="B108" s="47" t="s">
        <v>1</v>
      </c>
      <c r="C108" s="44" t="s">
        <v>227</v>
      </c>
      <c r="D108" s="22" t="s">
        <v>100</v>
      </c>
      <c r="E108" s="23">
        <v>244</v>
      </c>
      <c r="F108" s="13"/>
      <c r="G108" s="16">
        <f>G109</f>
        <v>45923</v>
      </c>
      <c r="H108" s="16">
        <f>H109</f>
        <v>37617.199999999997</v>
      </c>
      <c r="I108" s="39">
        <f t="shared" si="25"/>
        <v>81.913638046294878</v>
      </c>
      <c r="J108" s="17"/>
    </row>
    <row r="109" spans="1:10" s="1" customFormat="1" ht="21.6" customHeight="1">
      <c r="A109" s="13"/>
      <c r="B109" s="47" t="s">
        <v>1</v>
      </c>
      <c r="C109" s="44" t="s">
        <v>227</v>
      </c>
      <c r="D109" s="22" t="s">
        <v>100</v>
      </c>
      <c r="E109" s="22">
        <v>244</v>
      </c>
      <c r="F109" s="13"/>
      <c r="G109" s="16">
        <v>45923</v>
      </c>
      <c r="H109" s="16">
        <v>37617.199999999997</v>
      </c>
      <c r="I109" s="39">
        <f t="shared" si="25"/>
        <v>81.913638046294878</v>
      </c>
      <c r="J109" s="17"/>
    </row>
    <row r="110" spans="1:10" ht="26.4">
      <c r="A110" s="49" t="s">
        <v>101</v>
      </c>
      <c r="B110" s="47" t="s">
        <v>1</v>
      </c>
      <c r="C110" s="50" t="s">
        <v>227</v>
      </c>
      <c r="D110" s="49" t="s">
        <v>102</v>
      </c>
      <c r="E110" s="52"/>
      <c r="F110" s="14"/>
      <c r="G110" s="51">
        <f>G111</f>
        <v>234029.56</v>
      </c>
      <c r="H110" s="51">
        <f>H111</f>
        <v>159611</v>
      </c>
      <c r="I110" s="39">
        <f t="shared" ref="I110:I111" si="26">H110/G110*100</f>
        <v>68.201213556099489</v>
      </c>
      <c r="J110" s="20"/>
    </row>
    <row r="111" spans="1:10" ht="13.8">
      <c r="A111" s="22" t="s">
        <v>57</v>
      </c>
      <c r="B111" s="47" t="s">
        <v>1</v>
      </c>
      <c r="C111" s="44" t="s">
        <v>227</v>
      </c>
      <c r="D111" s="22" t="s">
        <v>102</v>
      </c>
      <c r="E111" s="22">
        <v>244</v>
      </c>
      <c r="F111" s="14"/>
      <c r="G111" s="27">
        <v>234029.56</v>
      </c>
      <c r="H111" s="27">
        <v>159611</v>
      </c>
      <c r="I111" s="39">
        <f t="shared" si="26"/>
        <v>68.201213556099489</v>
      </c>
      <c r="J111" s="20"/>
    </row>
    <row r="112" spans="1:10" s="19" customFormat="1" ht="14.4" hidden="1" customHeight="1">
      <c r="A112" s="13" t="s">
        <v>50</v>
      </c>
      <c r="B112" s="13">
        <v>1</v>
      </c>
      <c r="C112" s="13">
        <v>503</v>
      </c>
      <c r="D112" s="13" t="s">
        <v>102</v>
      </c>
      <c r="E112" s="13">
        <v>244</v>
      </c>
      <c r="F112" s="13" t="s">
        <v>51</v>
      </c>
      <c r="G112" s="16">
        <v>80000</v>
      </c>
      <c r="H112" s="16">
        <v>0</v>
      </c>
      <c r="I112" s="15">
        <f t="shared" si="24"/>
        <v>0</v>
      </c>
      <c r="J112" s="18"/>
    </row>
    <row r="113" spans="1:10" ht="26.4">
      <c r="A113" s="49" t="s">
        <v>103</v>
      </c>
      <c r="B113" s="47" t="s">
        <v>1</v>
      </c>
      <c r="C113" s="50" t="s">
        <v>227</v>
      </c>
      <c r="D113" s="49" t="s">
        <v>104</v>
      </c>
      <c r="E113" s="52"/>
      <c r="F113" s="14"/>
      <c r="G113" s="51">
        <v>0</v>
      </c>
      <c r="H113" s="51">
        <v>0</v>
      </c>
      <c r="I113" s="39">
        <v>0</v>
      </c>
      <c r="J113" s="30"/>
    </row>
    <row r="114" spans="1:10" ht="13.8">
      <c r="A114" s="22" t="s">
        <v>57</v>
      </c>
      <c r="B114" s="47" t="s">
        <v>1</v>
      </c>
      <c r="C114" s="44" t="s">
        <v>227</v>
      </c>
      <c r="D114" s="22" t="s">
        <v>104</v>
      </c>
      <c r="E114" s="22">
        <v>244</v>
      </c>
      <c r="F114" s="14"/>
      <c r="G114" s="27">
        <v>0</v>
      </c>
      <c r="H114" s="27">
        <v>0</v>
      </c>
      <c r="I114" s="39">
        <v>0</v>
      </c>
      <c r="J114" s="20"/>
    </row>
    <row r="115" spans="1:10" s="19" customFormat="1" ht="14.4" hidden="1" customHeight="1">
      <c r="A115" s="13" t="s">
        <v>50</v>
      </c>
      <c r="B115" s="13">
        <v>1</v>
      </c>
      <c r="C115" s="13">
        <v>503</v>
      </c>
      <c r="D115" s="13" t="s">
        <v>104</v>
      </c>
      <c r="E115" s="13">
        <v>244</v>
      </c>
      <c r="F115" s="13" t="s">
        <v>51</v>
      </c>
      <c r="G115" s="16">
        <v>150000</v>
      </c>
      <c r="H115" s="16">
        <v>0</v>
      </c>
      <c r="I115" s="15">
        <f t="shared" ref="I115" si="27">H115*100/G115</f>
        <v>0</v>
      </c>
      <c r="J115" s="18"/>
    </row>
    <row r="116" spans="1:10" s="19" customFormat="1" ht="40.799999999999997" customHeight="1">
      <c r="A116" s="102" t="s">
        <v>259</v>
      </c>
      <c r="B116" s="102" t="s">
        <v>1</v>
      </c>
      <c r="C116" s="102" t="s">
        <v>227</v>
      </c>
      <c r="D116" s="102" t="s">
        <v>264</v>
      </c>
      <c r="E116" s="103"/>
      <c r="F116" s="13"/>
      <c r="G116" s="104">
        <f>G117+G121+G128+G132</f>
        <v>1915873.4300000002</v>
      </c>
      <c r="H116" s="65">
        <f>H121+H128+H132</f>
        <v>899348.24</v>
      </c>
      <c r="I116" s="111">
        <f>H116/G116*100</f>
        <v>46.941944385125687</v>
      </c>
      <c r="J116" s="18"/>
    </row>
    <row r="117" spans="1:10" ht="26.4">
      <c r="A117" s="14" t="s">
        <v>256</v>
      </c>
      <c r="B117" s="14" t="s">
        <v>1</v>
      </c>
      <c r="C117" s="14" t="s">
        <v>227</v>
      </c>
      <c r="D117" s="14" t="s">
        <v>257</v>
      </c>
      <c r="E117" s="14"/>
      <c r="F117" s="14"/>
      <c r="G117" s="51">
        <f>G118</f>
        <v>712416</v>
      </c>
      <c r="H117" s="51">
        <v>0</v>
      </c>
      <c r="I117" s="39">
        <f t="shared" ref="I117:I118" si="28">H117/G117*100</f>
        <v>0</v>
      </c>
      <c r="J117" s="30"/>
    </row>
    <row r="118" spans="1:10" ht="13.8">
      <c r="A118" s="14" t="s">
        <v>260</v>
      </c>
      <c r="B118" s="14" t="s">
        <v>1</v>
      </c>
      <c r="C118" s="14" t="s">
        <v>227</v>
      </c>
      <c r="D118" s="14" t="s">
        <v>257</v>
      </c>
      <c r="E118" s="14" t="s">
        <v>258</v>
      </c>
      <c r="F118" s="14"/>
      <c r="G118" s="27">
        <f>G120</f>
        <v>712416</v>
      </c>
      <c r="H118" s="27">
        <v>0</v>
      </c>
      <c r="I118" s="39">
        <f t="shared" si="28"/>
        <v>0</v>
      </c>
      <c r="J118" s="30"/>
    </row>
    <row r="119" spans="1:10" s="1" customFormat="1" ht="14.4" hidden="1" customHeight="1">
      <c r="A119" s="14" t="s">
        <v>50</v>
      </c>
      <c r="B119" s="14" t="s">
        <v>1</v>
      </c>
      <c r="C119" s="14" t="s">
        <v>227</v>
      </c>
      <c r="D119" s="14" t="s">
        <v>257</v>
      </c>
      <c r="E119" s="14" t="s">
        <v>258</v>
      </c>
      <c r="F119" s="13" t="s">
        <v>51</v>
      </c>
      <c r="G119" s="16">
        <v>150000</v>
      </c>
      <c r="H119" s="16">
        <v>0</v>
      </c>
      <c r="I119" s="15">
        <f t="shared" ref="I119" si="29">H119*100/G119</f>
        <v>0</v>
      </c>
      <c r="J119" s="10"/>
    </row>
    <row r="120" spans="1:10" s="29" customFormat="1" ht="13.8">
      <c r="A120" s="22" t="s">
        <v>50</v>
      </c>
      <c r="B120" s="47" t="s">
        <v>1</v>
      </c>
      <c r="C120" s="44" t="s">
        <v>227</v>
      </c>
      <c r="D120" s="22" t="s">
        <v>140</v>
      </c>
      <c r="E120" s="23">
        <v>244</v>
      </c>
      <c r="F120" s="14"/>
      <c r="G120" s="27">
        <v>712416</v>
      </c>
      <c r="H120" s="27">
        <v>0</v>
      </c>
      <c r="I120" s="39">
        <f t="shared" ref="I120:I121" si="30">H120/G120*100</f>
        <v>0</v>
      </c>
      <c r="J120" s="28"/>
    </row>
    <row r="121" spans="1:10" ht="26.4">
      <c r="A121" s="52" t="s">
        <v>261</v>
      </c>
      <c r="B121" s="47" t="s">
        <v>1</v>
      </c>
      <c r="C121" s="50" t="s">
        <v>227</v>
      </c>
      <c r="D121" s="49" t="s">
        <v>132</v>
      </c>
      <c r="E121" s="49"/>
      <c r="F121" s="14"/>
      <c r="G121" s="51">
        <f>G123+G124+G126+G127</f>
        <v>965985.20000000007</v>
      </c>
      <c r="H121" s="51">
        <f>H123+H124+H126+H127</f>
        <v>899348.24</v>
      </c>
      <c r="I121" s="39">
        <f t="shared" si="30"/>
        <v>93.101658286276006</v>
      </c>
      <c r="J121" s="30"/>
    </row>
    <row r="122" spans="1:10" s="1" customFormat="1" ht="14.4" hidden="1" customHeight="1">
      <c r="A122" s="13" t="s">
        <v>57</v>
      </c>
      <c r="B122" s="13">
        <v>1</v>
      </c>
      <c r="C122" s="13">
        <v>503</v>
      </c>
      <c r="D122" s="13" t="s">
        <v>132</v>
      </c>
      <c r="E122" s="13">
        <v>244</v>
      </c>
      <c r="F122" s="13" t="s">
        <v>51</v>
      </c>
      <c r="G122" s="16">
        <v>588852.13</v>
      </c>
      <c r="H122" s="16">
        <v>899348.24</v>
      </c>
      <c r="I122" s="15">
        <f t="shared" ref="I122" si="31">H122*100/G122</f>
        <v>152.72904591514342</v>
      </c>
      <c r="J122" s="10"/>
    </row>
    <row r="123" spans="1:10" s="29" customFormat="1" ht="13.8">
      <c r="A123" s="22" t="s">
        <v>260</v>
      </c>
      <c r="B123" s="59" t="s">
        <v>1</v>
      </c>
      <c r="C123" s="44" t="s">
        <v>227</v>
      </c>
      <c r="D123" s="22" t="s">
        <v>132</v>
      </c>
      <c r="E123" s="23">
        <v>244</v>
      </c>
      <c r="F123" s="14"/>
      <c r="G123" s="27">
        <v>588852.13</v>
      </c>
      <c r="H123" s="27">
        <v>530615.46</v>
      </c>
      <c r="I123" s="61">
        <f t="shared" ref="I123:I124" si="32">H123/G123*100</f>
        <v>90.11013681821953</v>
      </c>
      <c r="J123" s="28"/>
    </row>
    <row r="124" spans="1:10" ht="13.8">
      <c r="A124" s="22" t="s">
        <v>263</v>
      </c>
      <c r="B124" s="59" t="s">
        <v>1</v>
      </c>
      <c r="C124" s="44" t="s">
        <v>227</v>
      </c>
      <c r="D124" s="22" t="s">
        <v>132</v>
      </c>
      <c r="E124" s="22">
        <v>244</v>
      </c>
      <c r="F124" s="14"/>
      <c r="G124" s="27">
        <v>84932.94</v>
      </c>
      <c r="H124" s="27">
        <v>76532.649999999994</v>
      </c>
      <c r="I124" s="61">
        <f t="shared" si="32"/>
        <v>90.109502861904929</v>
      </c>
      <c r="J124" s="30"/>
    </row>
    <row r="125" spans="1:10" s="1" customFormat="1" ht="14.4" hidden="1" customHeight="1">
      <c r="A125" s="13" t="s">
        <v>50</v>
      </c>
      <c r="B125" s="13">
        <v>1</v>
      </c>
      <c r="C125" s="13">
        <v>503</v>
      </c>
      <c r="D125" s="13" t="s">
        <v>132</v>
      </c>
      <c r="E125" s="13">
        <v>244</v>
      </c>
      <c r="F125" s="13" t="s">
        <v>51</v>
      </c>
      <c r="G125" s="16">
        <v>84932.94</v>
      </c>
      <c r="H125" s="16">
        <v>35969.879999999997</v>
      </c>
      <c r="I125" s="15">
        <f t="shared" ref="I125:I135" si="33">H125*100/G125</f>
        <v>42.350918265634036</v>
      </c>
      <c r="J125" s="10"/>
    </row>
    <row r="126" spans="1:10" s="1" customFormat="1" ht="14.4" customHeight="1">
      <c r="A126" s="22" t="s">
        <v>265</v>
      </c>
      <c r="B126" s="59" t="s">
        <v>1</v>
      </c>
      <c r="C126" s="44" t="s">
        <v>227</v>
      </c>
      <c r="D126" s="22" t="s">
        <v>132</v>
      </c>
      <c r="E126" s="13">
        <v>244</v>
      </c>
      <c r="F126" s="13"/>
      <c r="G126" s="16">
        <v>35969.879999999997</v>
      </c>
      <c r="H126" s="16">
        <v>35969.879999999997</v>
      </c>
      <c r="I126" s="15">
        <f t="shared" si="33"/>
        <v>100</v>
      </c>
      <c r="J126" s="10"/>
    </row>
    <row r="127" spans="1:10" s="1" customFormat="1" ht="14.4" customHeight="1">
      <c r="A127" s="22" t="s">
        <v>266</v>
      </c>
      <c r="B127" s="59" t="s">
        <v>1</v>
      </c>
      <c r="C127" s="44" t="s">
        <v>227</v>
      </c>
      <c r="D127" s="22" t="s">
        <v>132</v>
      </c>
      <c r="E127" s="13">
        <v>244</v>
      </c>
      <c r="F127" s="13"/>
      <c r="G127" s="16">
        <v>256230.25</v>
      </c>
      <c r="H127" s="16">
        <v>256230.25</v>
      </c>
      <c r="I127" s="15">
        <f t="shared" si="33"/>
        <v>100</v>
      </c>
      <c r="J127" s="10"/>
    </row>
    <row r="128" spans="1:10" s="1" customFormat="1" ht="22.8" customHeight="1">
      <c r="A128" s="107" t="s">
        <v>262</v>
      </c>
      <c r="B128" s="107" t="s">
        <v>1</v>
      </c>
      <c r="C128" s="107" t="s">
        <v>227</v>
      </c>
      <c r="D128" s="107" t="s">
        <v>254</v>
      </c>
      <c r="E128" s="143"/>
      <c r="F128" s="13"/>
      <c r="G128" s="108">
        <f>G129+G130+G131</f>
        <v>156432.29999999999</v>
      </c>
      <c r="H128" s="108">
        <v>0</v>
      </c>
      <c r="I128" s="144">
        <f t="shared" si="33"/>
        <v>0</v>
      </c>
      <c r="J128" s="10"/>
    </row>
    <row r="129" spans="1:10" s="1" customFormat="1" ht="14.4" customHeight="1">
      <c r="A129" s="22" t="s">
        <v>263</v>
      </c>
      <c r="B129" s="14" t="s">
        <v>1</v>
      </c>
      <c r="C129" s="14" t="s">
        <v>227</v>
      </c>
      <c r="D129" s="14" t="s">
        <v>254</v>
      </c>
      <c r="E129" s="22">
        <v>244</v>
      </c>
      <c r="F129" s="13"/>
      <c r="G129" s="16">
        <v>98783</v>
      </c>
      <c r="H129" s="16">
        <v>0</v>
      </c>
      <c r="I129" s="15">
        <f t="shared" si="33"/>
        <v>0</v>
      </c>
      <c r="J129" s="10"/>
    </row>
    <row r="130" spans="1:10" s="1" customFormat="1" ht="14.4" customHeight="1">
      <c r="A130" s="22" t="s">
        <v>265</v>
      </c>
      <c r="B130" s="14" t="s">
        <v>1</v>
      </c>
      <c r="C130" s="14" t="s">
        <v>227</v>
      </c>
      <c r="D130" s="14" t="s">
        <v>254</v>
      </c>
      <c r="E130" s="13">
        <v>244</v>
      </c>
      <c r="F130" s="13"/>
      <c r="G130" s="16">
        <v>25029</v>
      </c>
      <c r="H130" s="16">
        <v>0</v>
      </c>
      <c r="I130" s="15">
        <f t="shared" si="33"/>
        <v>0</v>
      </c>
      <c r="J130" s="10"/>
    </row>
    <row r="131" spans="1:10" s="1" customFormat="1" ht="14.4" customHeight="1">
      <c r="A131" s="22" t="s">
        <v>266</v>
      </c>
      <c r="B131" s="14" t="s">
        <v>1</v>
      </c>
      <c r="C131" s="14" t="s">
        <v>227</v>
      </c>
      <c r="D131" s="14" t="s">
        <v>254</v>
      </c>
      <c r="E131" s="13">
        <v>244</v>
      </c>
      <c r="F131" s="13"/>
      <c r="G131" s="16">
        <v>32620.3</v>
      </c>
      <c r="H131" s="16">
        <v>0</v>
      </c>
      <c r="I131" s="15">
        <f t="shared" si="33"/>
        <v>0</v>
      </c>
      <c r="J131" s="10"/>
    </row>
    <row r="132" spans="1:10" s="1" customFormat="1" ht="30" customHeight="1">
      <c r="A132" s="107" t="s">
        <v>267</v>
      </c>
      <c r="B132" s="107" t="s">
        <v>1</v>
      </c>
      <c r="C132" s="107" t="s">
        <v>227</v>
      </c>
      <c r="D132" s="107" t="s">
        <v>255</v>
      </c>
      <c r="E132" s="143"/>
      <c r="F132" s="13"/>
      <c r="G132" s="108">
        <f>G133+G134+G135</f>
        <v>81039.929999999993</v>
      </c>
      <c r="H132" s="108">
        <v>0</v>
      </c>
      <c r="I132" s="144">
        <f t="shared" si="33"/>
        <v>0</v>
      </c>
      <c r="J132" s="10"/>
    </row>
    <row r="133" spans="1:10" s="1" customFormat="1" ht="14.4" customHeight="1">
      <c r="A133" s="22" t="s">
        <v>263</v>
      </c>
      <c r="B133" s="14" t="s">
        <v>1</v>
      </c>
      <c r="C133" s="14" t="s">
        <v>227</v>
      </c>
      <c r="D133" s="14" t="s">
        <v>255</v>
      </c>
      <c r="E133" s="23">
        <v>244</v>
      </c>
      <c r="F133" s="13"/>
      <c r="G133" s="16">
        <v>51217</v>
      </c>
      <c r="H133" s="16">
        <v>0</v>
      </c>
      <c r="I133" s="15">
        <f t="shared" si="33"/>
        <v>0</v>
      </c>
      <c r="J133" s="10"/>
    </row>
    <row r="134" spans="1:10" s="1" customFormat="1" ht="14.4" customHeight="1">
      <c r="A134" s="22" t="s">
        <v>265</v>
      </c>
      <c r="B134" s="14" t="s">
        <v>1</v>
      </c>
      <c r="C134" s="14" t="s">
        <v>227</v>
      </c>
      <c r="D134" s="14" t="s">
        <v>255</v>
      </c>
      <c r="E134" s="22">
        <v>244</v>
      </c>
      <c r="F134" s="13"/>
      <c r="G134" s="16">
        <v>12966</v>
      </c>
      <c r="H134" s="16">
        <v>0</v>
      </c>
      <c r="I134" s="15">
        <f t="shared" si="33"/>
        <v>0</v>
      </c>
      <c r="J134" s="10"/>
    </row>
    <row r="135" spans="1:10" s="1" customFormat="1" ht="14.4" customHeight="1">
      <c r="A135" s="22" t="s">
        <v>266</v>
      </c>
      <c r="B135" s="14" t="s">
        <v>1</v>
      </c>
      <c r="C135" s="14" t="s">
        <v>227</v>
      </c>
      <c r="D135" s="14" t="s">
        <v>255</v>
      </c>
      <c r="E135" s="13">
        <v>244</v>
      </c>
      <c r="F135" s="13"/>
      <c r="G135" s="16">
        <v>16856.93</v>
      </c>
      <c r="H135" s="16">
        <v>0</v>
      </c>
      <c r="I135" s="15">
        <f t="shared" si="33"/>
        <v>0</v>
      </c>
      <c r="J135" s="10"/>
    </row>
    <row r="136" spans="1:10" s="1" customFormat="1" ht="27.6" customHeight="1">
      <c r="A136" s="99" t="s">
        <v>250</v>
      </c>
      <c r="B136" s="146"/>
      <c r="C136" s="171" t="s">
        <v>228</v>
      </c>
      <c r="D136" s="100" t="s">
        <v>106</v>
      </c>
      <c r="E136" s="106"/>
      <c r="F136" s="13"/>
      <c r="G136" s="101">
        <f>G137</f>
        <v>20000</v>
      </c>
      <c r="H136" s="101">
        <f>H137</f>
        <v>0</v>
      </c>
      <c r="I136" s="147">
        <f>I137</f>
        <v>0</v>
      </c>
      <c r="J136" s="10"/>
    </row>
    <row r="137" spans="1:10" ht="26.4">
      <c r="A137" s="53" t="s">
        <v>105</v>
      </c>
      <c r="B137" s="54" t="s">
        <v>1</v>
      </c>
      <c r="C137" s="70" t="s">
        <v>228</v>
      </c>
      <c r="D137" s="53" t="s">
        <v>106</v>
      </c>
      <c r="E137" s="55">
        <v>244</v>
      </c>
      <c r="F137" s="14"/>
      <c r="G137" s="56">
        <v>20000</v>
      </c>
      <c r="H137" s="56">
        <v>0</v>
      </c>
      <c r="I137" s="56">
        <f t="shared" ref="I137:I140" si="34">H137/G137*100</f>
        <v>0</v>
      </c>
      <c r="J137" s="20"/>
    </row>
    <row r="138" spans="1:10" s="29" customFormat="1" ht="13.8">
      <c r="A138" s="22" t="s">
        <v>57</v>
      </c>
      <c r="B138" s="47" t="s">
        <v>1</v>
      </c>
      <c r="C138" s="48" t="s">
        <v>228</v>
      </c>
      <c r="D138" s="22" t="s">
        <v>106</v>
      </c>
      <c r="E138" s="22">
        <v>244</v>
      </c>
      <c r="F138" s="14"/>
      <c r="G138" s="27">
        <v>20000</v>
      </c>
      <c r="H138" s="27">
        <v>0</v>
      </c>
      <c r="I138" s="39">
        <f t="shared" si="34"/>
        <v>0</v>
      </c>
      <c r="J138" s="28"/>
    </row>
    <row r="139" spans="1:10" s="1" customFormat="1" ht="14.4" hidden="1" customHeight="1">
      <c r="A139" s="13" t="s">
        <v>50</v>
      </c>
      <c r="B139" s="13">
        <v>1</v>
      </c>
      <c r="C139" s="13">
        <v>705</v>
      </c>
      <c r="D139" s="13" t="s">
        <v>106</v>
      </c>
      <c r="E139" s="13">
        <v>244</v>
      </c>
      <c r="F139" s="13" t="s">
        <v>85</v>
      </c>
      <c r="G139" s="16">
        <v>215974</v>
      </c>
      <c r="H139" s="16">
        <v>0</v>
      </c>
      <c r="I139" s="16">
        <v>150000</v>
      </c>
      <c r="J139" s="17"/>
    </row>
    <row r="140" spans="1:10" s="1" customFormat="1" ht="34.200000000000003" customHeight="1">
      <c r="A140" s="99" t="s">
        <v>269</v>
      </c>
      <c r="B140" s="97" t="s">
        <v>1</v>
      </c>
      <c r="C140" s="149">
        <v>1003</v>
      </c>
      <c r="D140" s="103"/>
      <c r="E140" s="103"/>
      <c r="F140" s="13"/>
      <c r="G140" s="104">
        <f>G141</f>
        <v>285974</v>
      </c>
      <c r="H140" s="104">
        <f>H141</f>
        <v>133589.56</v>
      </c>
      <c r="I140" s="98">
        <f>H140/G140*100</f>
        <v>46.71388308028002</v>
      </c>
      <c r="J140" s="17"/>
    </row>
    <row r="141" spans="1:10" s="1" customFormat="1">
      <c r="A141" s="53" t="s">
        <v>107</v>
      </c>
      <c r="B141" s="54" t="s">
        <v>1</v>
      </c>
      <c r="C141" s="71">
        <v>1003</v>
      </c>
      <c r="D141" s="53"/>
      <c r="E141" s="72"/>
      <c r="F141" s="16">
        <v>544780.13</v>
      </c>
      <c r="G141" s="73">
        <f>G142+G144+G148</f>
        <v>285974</v>
      </c>
      <c r="H141" s="73">
        <f>H144+H148</f>
        <v>133589.56</v>
      </c>
      <c r="I141" s="56">
        <f>H141/G141*100</f>
        <v>46.71388308028002</v>
      </c>
      <c r="J141" s="17"/>
    </row>
    <row r="142" spans="1:10" s="1" customFormat="1">
      <c r="A142" s="22" t="s">
        <v>108</v>
      </c>
      <c r="B142" s="47" t="s">
        <v>1</v>
      </c>
      <c r="C142" s="43">
        <v>1003</v>
      </c>
      <c r="D142" s="22" t="s">
        <v>109</v>
      </c>
      <c r="E142" s="13"/>
      <c r="F142" s="13"/>
      <c r="G142" s="16">
        <v>10000</v>
      </c>
      <c r="H142" s="172">
        <v>0</v>
      </c>
      <c r="I142" s="39">
        <f t="shared" ref="I142:I146" si="35">H142/G142*100</f>
        <v>0</v>
      </c>
      <c r="J142" s="17"/>
    </row>
    <row r="143" spans="1:10" s="1" customFormat="1">
      <c r="A143" s="22" t="s">
        <v>110</v>
      </c>
      <c r="B143" s="47" t="s">
        <v>1</v>
      </c>
      <c r="C143" s="43">
        <v>1003</v>
      </c>
      <c r="D143" s="22" t="s">
        <v>109</v>
      </c>
      <c r="E143" s="13">
        <v>360</v>
      </c>
      <c r="F143" s="16">
        <v>238409.07</v>
      </c>
      <c r="G143" s="16">
        <v>10000</v>
      </c>
      <c r="H143" s="39">
        <v>0</v>
      </c>
      <c r="I143" s="39">
        <v>0</v>
      </c>
      <c r="J143" s="17"/>
    </row>
    <row r="144" spans="1:10" s="29" customFormat="1" ht="26.4">
      <c r="A144" s="37" t="s">
        <v>111</v>
      </c>
      <c r="B144" s="47" t="s">
        <v>1</v>
      </c>
      <c r="C144" s="74">
        <v>1003</v>
      </c>
      <c r="D144" s="38" t="s">
        <v>112</v>
      </c>
      <c r="E144" s="38"/>
      <c r="F144" s="14"/>
      <c r="G144" s="39">
        <v>205974</v>
      </c>
      <c r="H144" s="39">
        <f>H145</f>
        <v>101589.56</v>
      </c>
      <c r="I144" s="39">
        <f t="shared" si="35"/>
        <v>49.3215454377737</v>
      </c>
      <c r="J144" s="28"/>
    </row>
    <row r="145" spans="1:10" ht="13.8">
      <c r="A145" s="22" t="s">
        <v>113</v>
      </c>
      <c r="B145" s="47" t="s">
        <v>1</v>
      </c>
      <c r="C145" s="43">
        <v>1003</v>
      </c>
      <c r="D145" s="22" t="s">
        <v>112</v>
      </c>
      <c r="E145" s="23">
        <v>312</v>
      </c>
      <c r="F145" s="14"/>
      <c r="G145" s="27">
        <v>205974</v>
      </c>
      <c r="H145" s="61">
        <f>H146</f>
        <v>101589.56</v>
      </c>
      <c r="I145" s="39">
        <f t="shared" si="35"/>
        <v>49.3215454377737</v>
      </c>
      <c r="J145" s="30"/>
    </row>
    <row r="146" spans="1:10" ht="13.8">
      <c r="A146" s="22" t="s">
        <v>50</v>
      </c>
      <c r="B146" s="47" t="s">
        <v>1</v>
      </c>
      <c r="C146" s="43">
        <v>1003</v>
      </c>
      <c r="D146" s="22" t="s">
        <v>112</v>
      </c>
      <c r="E146" s="22">
        <v>312</v>
      </c>
      <c r="F146" s="14"/>
      <c r="G146" s="27">
        <v>205974</v>
      </c>
      <c r="H146" s="61">
        <v>101589.56</v>
      </c>
      <c r="I146" s="39">
        <f t="shared" si="35"/>
        <v>49.3215454377737</v>
      </c>
      <c r="J146" s="20"/>
    </row>
    <row r="147" spans="1:10" s="19" customFormat="1" ht="14.4" hidden="1" customHeight="1">
      <c r="A147" s="13" t="s">
        <v>114</v>
      </c>
      <c r="B147" s="13">
        <v>1</v>
      </c>
      <c r="C147" s="13"/>
      <c r="D147" s="13"/>
      <c r="E147" s="13"/>
      <c r="F147" s="13" t="s">
        <v>51</v>
      </c>
      <c r="G147" s="16">
        <v>70000</v>
      </c>
      <c r="H147" s="16">
        <v>13000</v>
      </c>
      <c r="I147" s="15">
        <f t="shared" ref="I147" si="36">H147*100/G147</f>
        <v>18.571428571428573</v>
      </c>
      <c r="J147" s="18"/>
    </row>
    <row r="148" spans="1:10" ht="13.8">
      <c r="A148" s="37" t="s">
        <v>107</v>
      </c>
      <c r="B148" s="47" t="s">
        <v>1</v>
      </c>
      <c r="C148" s="74">
        <v>1003</v>
      </c>
      <c r="D148" s="38"/>
      <c r="E148" s="38"/>
      <c r="F148" s="14"/>
      <c r="G148" s="39">
        <v>70000</v>
      </c>
      <c r="H148" s="39">
        <f>H149</f>
        <v>32000</v>
      </c>
      <c r="I148" s="39">
        <f t="shared" ref="I148:I150" si="37">H148/G148*100</f>
        <v>45.714285714285715</v>
      </c>
      <c r="J148" s="30"/>
    </row>
    <row r="149" spans="1:10" ht="26.4">
      <c r="A149" s="22" t="s">
        <v>115</v>
      </c>
      <c r="B149" s="47" t="s">
        <v>1</v>
      </c>
      <c r="C149" s="43">
        <v>1003</v>
      </c>
      <c r="D149" s="22" t="s">
        <v>141</v>
      </c>
      <c r="E149" s="23"/>
      <c r="F149" s="14"/>
      <c r="G149" s="27">
        <v>70000</v>
      </c>
      <c r="H149" s="61">
        <f>H150</f>
        <v>32000</v>
      </c>
      <c r="I149" s="39">
        <f t="shared" si="37"/>
        <v>45.714285714285715</v>
      </c>
      <c r="J149" s="20"/>
    </row>
    <row r="150" spans="1:10" s="29" customFormat="1" ht="13.8">
      <c r="A150" s="22" t="s">
        <v>116</v>
      </c>
      <c r="B150" s="47" t="s">
        <v>1</v>
      </c>
      <c r="C150" s="43">
        <v>1003</v>
      </c>
      <c r="D150" s="22" t="s">
        <v>141</v>
      </c>
      <c r="E150" s="22">
        <v>540</v>
      </c>
      <c r="F150" s="14"/>
      <c r="G150" s="27">
        <v>70000</v>
      </c>
      <c r="H150" s="61">
        <v>32000</v>
      </c>
      <c r="I150" s="39">
        <f t="shared" si="37"/>
        <v>45.714285714285715</v>
      </c>
      <c r="J150" s="28"/>
    </row>
    <row r="151" spans="1:10" s="1" customFormat="1" ht="14.4" hidden="1" customHeight="1">
      <c r="A151" s="13" t="s">
        <v>50</v>
      </c>
      <c r="B151" s="13">
        <v>1</v>
      </c>
      <c r="C151" s="13">
        <v>1003</v>
      </c>
      <c r="D151" s="13" t="s">
        <v>141</v>
      </c>
      <c r="E151" s="13">
        <v>540</v>
      </c>
      <c r="F151" s="13" t="s">
        <v>51</v>
      </c>
      <c r="G151" s="16">
        <v>1000</v>
      </c>
      <c r="H151" s="16">
        <v>12000</v>
      </c>
      <c r="I151" s="16">
        <v>10000</v>
      </c>
      <c r="J151" s="17"/>
    </row>
    <row r="152" spans="1:10" ht="13.8">
      <c r="A152" s="100" t="s">
        <v>120</v>
      </c>
      <c r="B152" s="97" t="s">
        <v>1</v>
      </c>
      <c r="C152" s="149">
        <v>1105</v>
      </c>
      <c r="D152" s="100"/>
      <c r="E152" s="99"/>
      <c r="F152" s="14"/>
      <c r="G152" s="98">
        <v>1000</v>
      </c>
      <c r="H152" s="98">
        <v>1000</v>
      </c>
      <c r="I152" s="98">
        <f t="shared" ref="I152:I153" si="38">H152/G152*100</f>
        <v>100</v>
      </c>
      <c r="J152" s="30"/>
    </row>
    <row r="153" spans="1:10" ht="26.4">
      <c r="A153" s="22" t="s">
        <v>118</v>
      </c>
      <c r="B153" s="47" t="s">
        <v>1</v>
      </c>
      <c r="C153" s="43">
        <v>1105</v>
      </c>
      <c r="D153" s="22" t="s">
        <v>119</v>
      </c>
      <c r="E153" s="22"/>
      <c r="F153" s="14"/>
      <c r="G153" s="27">
        <v>1000</v>
      </c>
      <c r="H153" s="61">
        <v>1000</v>
      </c>
      <c r="I153" s="39">
        <f t="shared" si="38"/>
        <v>100</v>
      </c>
      <c r="J153" s="20"/>
    </row>
    <row r="154" spans="1:10" s="19" customFormat="1" ht="14.4" hidden="1" customHeight="1">
      <c r="A154" s="13" t="s">
        <v>116</v>
      </c>
      <c r="B154" s="13">
        <v>1</v>
      </c>
      <c r="C154" s="13">
        <v>1105</v>
      </c>
      <c r="D154" s="13" t="s">
        <v>119</v>
      </c>
      <c r="E154" s="13">
        <v>540</v>
      </c>
      <c r="F154" s="13" t="s">
        <v>51</v>
      </c>
      <c r="G154" s="16">
        <v>1000</v>
      </c>
      <c r="H154" s="16">
        <v>1000</v>
      </c>
      <c r="I154" s="15">
        <f t="shared" ref="I154" si="39">H154*100/G154</f>
        <v>100</v>
      </c>
      <c r="J154" s="18"/>
    </row>
    <row r="155" spans="1:10" s="19" customFormat="1" ht="14.4" customHeight="1">
      <c r="A155" s="14" t="s">
        <v>244</v>
      </c>
      <c r="B155" s="47" t="s">
        <v>1</v>
      </c>
      <c r="C155" s="43">
        <v>1105</v>
      </c>
      <c r="D155" s="22" t="s">
        <v>119</v>
      </c>
      <c r="E155" s="22"/>
      <c r="F155" s="27">
        <v>1000</v>
      </c>
      <c r="G155" s="27">
        <v>1000</v>
      </c>
      <c r="H155" s="61">
        <v>1000</v>
      </c>
      <c r="I155" s="39">
        <v>100</v>
      </c>
      <c r="J155" s="18"/>
    </row>
    <row r="156" spans="1:10" ht="39.6">
      <c r="A156" s="100" t="s">
        <v>122</v>
      </c>
      <c r="B156" s="97" t="s">
        <v>1</v>
      </c>
      <c r="C156" s="149"/>
      <c r="D156" s="99"/>
      <c r="E156" s="99"/>
      <c r="F156" s="14"/>
      <c r="G156" s="98">
        <v>3000000</v>
      </c>
      <c r="H156" s="98">
        <f>H157</f>
        <v>1500000</v>
      </c>
      <c r="I156" s="98">
        <f t="shared" ref="I156:I158" si="40">H156/G156*100</f>
        <v>50</v>
      </c>
      <c r="J156" s="20"/>
    </row>
    <row r="157" spans="1:10" s="29" customFormat="1" ht="13.8">
      <c r="A157" s="22" t="s">
        <v>123</v>
      </c>
      <c r="B157" s="47" t="s">
        <v>1</v>
      </c>
      <c r="C157" s="44" t="s">
        <v>124</v>
      </c>
      <c r="D157" s="22"/>
      <c r="E157" s="23"/>
      <c r="F157" s="14"/>
      <c r="G157" s="27">
        <v>3000000</v>
      </c>
      <c r="H157" s="27">
        <f>H158</f>
        <v>1500000</v>
      </c>
      <c r="I157" s="39">
        <f t="shared" si="40"/>
        <v>50</v>
      </c>
      <c r="J157" s="28"/>
    </row>
    <row r="158" spans="1:10" ht="26.4">
      <c r="A158" s="22" t="s">
        <v>125</v>
      </c>
      <c r="B158" s="47" t="s">
        <v>1</v>
      </c>
      <c r="C158" s="44" t="s">
        <v>124</v>
      </c>
      <c r="D158" s="22" t="s">
        <v>142</v>
      </c>
      <c r="E158" s="22"/>
      <c r="F158" s="14"/>
      <c r="G158" s="27">
        <v>3000000</v>
      </c>
      <c r="H158" s="27">
        <f>H160</f>
        <v>1500000</v>
      </c>
      <c r="I158" s="39">
        <f t="shared" si="40"/>
        <v>50</v>
      </c>
      <c r="J158" s="30"/>
    </row>
    <row r="159" spans="1:10" s="1" customFormat="1" ht="14.4" hidden="1" customHeight="1">
      <c r="A159" s="13" t="s">
        <v>116</v>
      </c>
      <c r="B159" s="13">
        <v>1</v>
      </c>
      <c r="C159" s="13">
        <v>801</v>
      </c>
      <c r="D159" s="13" t="s">
        <v>142</v>
      </c>
      <c r="E159" s="13">
        <v>540</v>
      </c>
      <c r="F159" s="13" t="s">
        <v>51</v>
      </c>
      <c r="G159" s="16">
        <v>3000000</v>
      </c>
      <c r="H159" s="16">
        <v>500000</v>
      </c>
      <c r="I159" s="16">
        <v>70000</v>
      </c>
      <c r="J159" s="17"/>
    </row>
    <row r="160" spans="1:10" ht="13.8">
      <c r="A160" s="60" t="s">
        <v>244</v>
      </c>
      <c r="B160" s="59" t="s">
        <v>1</v>
      </c>
      <c r="C160" s="59" t="s">
        <v>124</v>
      </c>
      <c r="D160" s="60" t="s">
        <v>142</v>
      </c>
      <c r="E160" s="60">
        <v>540</v>
      </c>
      <c r="F160" s="14"/>
      <c r="G160" s="61">
        <v>3000000</v>
      </c>
      <c r="H160" s="61">
        <v>1500000</v>
      </c>
      <c r="I160" s="61">
        <f t="shared" ref="I160" si="41">H160/G160*100</f>
        <v>50</v>
      </c>
      <c r="J160" s="20"/>
    </row>
    <row r="161" spans="1:10" s="1" customFormat="1" hidden="1">
      <c r="A161" s="13" t="s">
        <v>50</v>
      </c>
      <c r="B161" s="13" t="s">
        <v>1</v>
      </c>
      <c r="C161" s="13" t="s">
        <v>121</v>
      </c>
      <c r="D161" s="13" t="s">
        <v>119</v>
      </c>
      <c r="E161" s="13" t="s">
        <v>117</v>
      </c>
      <c r="F161" s="13" t="s">
        <v>51</v>
      </c>
      <c r="G161" s="16">
        <v>1000</v>
      </c>
      <c r="H161" s="16">
        <v>0</v>
      </c>
      <c r="I161" s="15">
        <f t="shared" ref="I161" si="42">H161*100/G161</f>
        <v>0</v>
      </c>
      <c r="J161" s="10"/>
    </row>
    <row r="162" spans="1:10" s="1" customFormat="1" hidden="1">
      <c r="A162" s="13" t="s">
        <v>50</v>
      </c>
      <c r="B162" s="13" t="s">
        <v>1</v>
      </c>
      <c r="C162" s="13" t="s">
        <v>124</v>
      </c>
      <c r="D162" s="13" t="s">
        <v>126</v>
      </c>
      <c r="E162" s="13" t="s">
        <v>117</v>
      </c>
      <c r="F162" s="13" t="s">
        <v>51</v>
      </c>
      <c r="G162" s="16">
        <v>3600000</v>
      </c>
      <c r="H162" s="16">
        <v>0</v>
      </c>
      <c r="I162" s="16">
        <v>3600000</v>
      </c>
      <c r="J162" s="17"/>
    </row>
  </sheetData>
  <autoFilter ref="A8:K162">
    <filterColumn colId="5">
      <filters blank="1"/>
    </filterColumn>
  </autoFilter>
  <mergeCells count="9">
    <mergeCell ref="H6:H7"/>
    <mergeCell ref="I6:I7"/>
    <mergeCell ref="F6:F7"/>
    <mergeCell ref="G6:G7"/>
    <mergeCell ref="A1:I1"/>
    <mergeCell ref="A2:I2"/>
    <mergeCell ref="A3:I3"/>
    <mergeCell ref="A4:I4"/>
    <mergeCell ref="A5:I5"/>
  </mergeCells>
  <pageMargins left="0.75" right="0.21" top="0.39370078740157483" bottom="0.39370078740157483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21D762-4952-44A9-A664-2F90ABB7C9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USER</cp:lastModifiedBy>
  <cp:lastPrinted>2023-04-17T05:53:27Z</cp:lastPrinted>
  <dcterms:created xsi:type="dcterms:W3CDTF">2021-10-18T05:45:25Z</dcterms:created>
  <dcterms:modified xsi:type="dcterms:W3CDTF">2023-07-10T11:21:31Z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