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5440" windowHeight="12435"/>
  </bookViews>
  <sheets>
    <sheet name="Документ" sheetId="2" r:id="rId1"/>
  </sheets>
  <definedNames>
    <definedName name="_xlnm.Print_Titles" localSheetId="0">Документ!$5:$7</definedName>
    <definedName name="_xlnm.Print_Area" localSheetId="0">Документ!$A$1:$F$369</definedName>
  </definedNames>
  <calcPr calcId="124519"/>
</workbook>
</file>

<file path=xl/calcChain.xml><?xml version="1.0" encoding="utf-8"?>
<calcChain xmlns="http://schemas.openxmlformats.org/spreadsheetml/2006/main">
  <c r="E85" i="2"/>
  <c r="F84"/>
  <c r="E84" s="1"/>
  <c r="D348" l="1"/>
  <c r="D347" s="1"/>
  <c r="D346" s="1"/>
  <c r="D344"/>
  <c r="D343" s="1"/>
  <c r="D342" s="1"/>
  <c r="D340"/>
  <c r="D339" s="1"/>
  <c r="D338" s="1"/>
  <c r="D336"/>
  <c r="D333"/>
  <c r="D332"/>
  <c r="D328"/>
  <c r="D327" s="1"/>
  <c r="D325"/>
  <c r="D324" s="1"/>
  <c r="D321"/>
  <c r="D320"/>
  <c r="D319" s="1"/>
  <c r="D317"/>
  <c r="D315"/>
  <c r="D311"/>
  <c r="D309"/>
  <c r="D307"/>
  <c r="D306" s="1"/>
  <c r="D305" s="1"/>
  <c r="D303"/>
  <c r="D302" s="1"/>
  <c r="D301" s="1"/>
  <c r="D299"/>
  <c r="D298" s="1"/>
  <c r="D297" s="1"/>
  <c r="D294"/>
  <c r="D293" s="1"/>
  <c r="D292" s="1"/>
  <c r="D290"/>
  <c r="D289" s="1"/>
  <c r="D288" s="1"/>
  <c r="D286"/>
  <c r="D285" s="1"/>
  <c r="D284" s="1"/>
  <c r="D282"/>
  <c r="D281" s="1"/>
  <c r="D280" s="1"/>
  <c r="D278"/>
  <c r="D277" s="1"/>
  <c r="D276" s="1"/>
  <c r="D274"/>
  <c r="D273" s="1"/>
  <c r="D272" s="1"/>
  <c r="D270"/>
  <c r="D269" s="1"/>
  <c r="D268" s="1"/>
  <c r="D266"/>
  <c r="D265" s="1"/>
  <c r="D264" s="1"/>
  <c r="D262"/>
  <c r="D261" s="1"/>
  <c r="D260" s="1"/>
  <c r="D257"/>
  <c r="D256" s="1"/>
  <c r="D255" s="1"/>
  <c r="D253"/>
  <c r="D252" s="1"/>
  <c r="D250"/>
  <c r="D249" s="1"/>
  <c r="D245"/>
  <c r="D244" s="1"/>
  <c r="D242"/>
  <c r="D240"/>
  <c r="D236"/>
  <c r="D235" s="1"/>
  <c r="D233"/>
  <c r="D232" s="1"/>
  <c r="D230"/>
  <c r="D229" s="1"/>
  <c r="D227"/>
  <c r="D226" s="1"/>
  <c r="D223"/>
  <c r="D222" s="1"/>
  <c r="D221" s="1"/>
  <c r="D218"/>
  <c r="D217" s="1"/>
  <c r="D216" s="1"/>
  <c r="D214"/>
  <c r="D213" s="1"/>
  <c r="D212" s="1"/>
  <c r="D210"/>
  <c r="D209"/>
  <c r="D208" s="1"/>
  <c r="D206"/>
  <c r="D205" s="1"/>
  <c r="D204" s="1"/>
  <c r="D201"/>
  <c r="D200" s="1"/>
  <c r="D199" s="1"/>
  <c r="D197"/>
  <c r="D196" s="1"/>
  <c r="D195" s="1"/>
  <c r="D193"/>
  <c r="D192" s="1"/>
  <c r="D190"/>
  <c r="D189" s="1"/>
  <c r="D184"/>
  <c r="D183" s="1"/>
  <c r="D181"/>
  <c r="D179"/>
  <c r="D173"/>
  <c r="D172" s="1"/>
  <c r="D171" s="1"/>
  <c r="D169"/>
  <c r="D168" s="1"/>
  <c r="D167" s="1"/>
  <c r="D165"/>
  <c r="D164" s="1"/>
  <c r="D163" s="1"/>
  <c r="D161"/>
  <c r="D160" s="1"/>
  <c r="D156"/>
  <c r="D154"/>
  <c r="D153" s="1"/>
  <c r="D149"/>
  <c r="D148" s="1"/>
  <c r="D147" s="1"/>
  <c r="D145"/>
  <c r="D144" s="1"/>
  <c r="D143" s="1"/>
  <c r="D141"/>
  <c r="D140" s="1"/>
  <c r="D139" s="1"/>
  <c r="D137"/>
  <c r="D136" s="1"/>
  <c r="D135" s="1"/>
  <c r="D130"/>
  <c r="D129" s="1"/>
  <c r="D128" s="1"/>
  <c r="D127" s="1"/>
  <c r="D125"/>
  <c r="D124" s="1"/>
  <c r="D122"/>
  <c r="D120"/>
  <c r="D118"/>
  <c r="D117" s="1"/>
  <c r="D116" s="1"/>
  <c r="D115" s="1"/>
  <c r="D113"/>
  <c r="D112" s="1"/>
  <c r="D110"/>
  <c r="D109" s="1"/>
  <c r="D106"/>
  <c r="D104"/>
  <c r="D102"/>
  <c r="D94"/>
  <c r="D92"/>
  <c r="D88"/>
  <c r="D87" s="1"/>
  <c r="D86" s="1"/>
  <c r="D82"/>
  <c r="D81" s="1"/>
  <c r="D79"/>
  <c r="D78" s="1"/>
  <c r="D73"/>
  <c r="D72"/>
  <c r="D70"/>
  <c r="D69" s="1"/>
  <c r="D67"/>
  <c r="D66" s="1"/>
  <c r="D58"/>
  <c r="D57" s="1"/>
  <c r="D55"/>
  <c r="D54" s="1"/>
  <c r="D50"/>
  <c r="D48"/>
  <c r="D47" s="1"/>
  <c r="D46" s="1"/>
  <c r="D43"/>
  <c r="D41"/>
  <c r="D40" s="1"/>
  <c r="D38"/>
  <c r="D37"/>
  <c r="D35"/>
  <c r="D33"/>
  <c r="D32" s="1"/>
  <c r="D31" s="1"/>
  <c r="D27"/>
  <c r="D26" s="1"/>
  <c r="D25" s="1"/>
  <c r="D23"/>
  <c r="D22" s="1"/>
  <c r="D20"/>
  <c r="D19" s="1"/>
  <c r="D15"/>
  <c r="D14" s="1"/>
  <c r="D12"/>
  <c r="D11" s="1"/>
  <c r="D10" s="1"/>
  <c r="D9" s="1"/>
  <c r="F340"/>
  <c r="E337"/>
  <c r="F336"/>
  <c r="F335" s="1"/>
  <c r="E310"/>
  <c r="E308"/>
  <c r="D101" l="1"/>
  <c r="D239"/>
  <c r="D238" s="1"/>
  <c r="D100"/>
  <c r="D91"/>
  <c r="D90" s="1"/>
  <c r="D178"/>
  <c r="D177" s="1"/>
  <c r="D176" s="1"/>
  <c r="D175" s="1"/>
  <c r="E336"/>
  <c r="D65"/>
  <c r="D60" s="1"/>
  <c r="D225"/>
  <c r="D220" s="1"/>
  <c r="D314"/>
  <c r="D313" s="1"/>
  <c r="D53"/>
  <c r="D52" s="1"/>
  <c r="D29" s="1"/>
  <c r="D77"/>
  <c r="D76" s="1"/>
  <c r="D75" s="1"/>
  <c r="D188"/>
  <c r="D187" s="1"/>
  <c r="D259"/>
  <c r="D134"/>
  <c r="D133" s="1"/>
  <c r="D203"/>
  <c r="D18"/>
  <c r="D17" s="1"/>
  <c r="D8" s="1"/>
  <c r="D248"/>
  <c r="D247" s="1"/>
  <c r="D323"/>
  <c r="D152"/>
  <c r="D151" s="1"/>
  <c r="D335"/>
  <c r="E335" s="1"/>
  <c r="F307"/>
  <c r="F309"/>
  <c r="E309" s="1"/>
  <c r="F201"/>
  <c r="F200" s="1"/>
  <c r="F199" s="1"/>
  <c r="F218"/>
  <c r="E215"/>
  <c r="E214"/>
  <c r="E213"/>
  <c r="F214"/>
  <c r="F213" s="1"/>
  <c r="F212" s="1"/>
  <c r="E212" s="1"/>
  <c r="E211"/>
  <c r="E210"/>
  <c r="F209"/>
  <c r="E209" s="1"/>
  <c r="F210"/>
  <c r="F181"/>
  <c r="E181" s="1"/>
  <c r="E182"/>
  <c r="E108"/>
  <c r="F106"/>
  <c r="E114"/>
  <c r="F113"/>
  <c r="F112" s="1"/>
  <c r="E112" s="1"/>
  <c r="E96"/>
  <c r="E95"/>
  <c r="F94"/>
  <c r="E94" s="1"/>
  <c r="E113" l="1"/>
  <c r="D296"/>
  <c r="F208"/>
  <c r="E208" s="1"/>
  <c r="D331"/>
  <c r="D330" s="1"/>
  <c r="D367" s="1"/>
  <c r="D186"/>
  <c r="E307"/>
  <c r="F41"/>
  <c r="F43"/>
  <c r="E44"/>
  <c r="E42"/>
  <c r="E36"/>
  <c r="F35"/>
  <c r="E35" s="1"/>
  <c r="E24"/>
  <c r="F23"/>
  <c r="F22" s="1"/>
  <c r="E22" s="1"/>
  <c r="E16"/>
  <c r="E13"/>
  <c r="F12"/>
  <c r="F11" s="1"/>
  <c r="F15"/>
  <c r="F40" l="1"/>
  <c r="E41"/>
  <c r="E23"/>
  <c r="E15"/>
  <c r="E12"/>
  <c r="E11"/>
  <c r="F14"/>
  <c r="E14" s="1"/>
  <c r="E111"/>
  <c r="F110"/>
  <c r="E110" s="1"/>
  <c r="E329"/>
  <c r="F328"/>
  <c r="F327" s="1"/>
  <c r="E327" s="1"/>
  <c r="F266"/>
  <c r="E266" s="1"/>
  <c r="E267"/>
  <c r="E243"/>
  <c r="F242"/>
  <c r="E242" s="1"/>
  <c r="E194"/>
  <c r="F193"/>
  <c r="F192" s="1"/>
  <c r="E192" s="1"/>
  <c r="F104"/>
  <c r="E104" s="1"/>
  <c r="E106"/>
  <c r="E107"/>
  <c r="E105"/>
  <c r="E71"/>
  <c r="F70"/>
  <c r="E70" s="1"/>
  <c r="F58"/>
  <c r="F57" s="1"/>
  <c r="E56"/>
  <c r="F55"/>
  <c r="E55" s="1"/>
  <c r="F50"/>
  <c r="E50" s="1"/>
  <c r="E51"/>
  <c r="F348"/>
  <c r="F347" s="1"/>
  <c r="F346" s="1"/>
  <c r="F344"/>
  <c r="F343" s="1"/>
  <c r="F342" s="1"/>
  <c r="F339"/>
  <c r="F338" s="1"/>
  <c r="F333"/>
  <c r="F332" s="1"/>
  <c r="F331" s="1"/>
  <c r="F325"/>
  <c r="F321"/>
  <c r="F317"/>
  <c r="F315"/>
  <c r="F311"/>
  <c r="F303"/>
  <c r="F302" s="1"/>
  <c r="F301" s="1"/>
  <c r="F299"/>
  <c r="F298" s="1"/>
  <c r="F297" s="1"/>
  <c r="F294"/>
  <c r="F293" s="1"/>
  <c r="F290"/>
  <c r="F289" s="1"/>
  <c r="F288" s="1"/>
  <c r="F286"/>
  <c r="F285" s="1"/>
  <c r="F284" s="1"/>
  <c r="F282"/>
  <c r="F281" s="1"/>
  <c r="F280" s="1"/>
  <c r="F278"/>
  <c r="F277" s="1"/>
  <c r="F276" s="1"/>
  <c r="F274"/>
  <c r="F273" s="1"/>
  <c r="F272" s="1"/>
  <c r="F270"/>
  <c r="F269" s="1"/>
  <c r="F268" s="1"/>
  <c r="F262"/>
  <c r="F257"/>
  <c r="F256" s="1"/>
  <c r="F255" s="1"/>
  <c r="F253"/>
  <c r="F250"/>
  <c r="F249" s="1"/>
  <c r="F245"/>
  <c r="F240"/>
  <c r="F236"/>
  <c r="F235" s="1"/>
  <c r="F233"/>
  <c r="F232" s="1"/>
  <c r="F230"/>
  <c r="F229" s="1"/>
  <c r="F227"/>
  <c r="F226" s="1"/>
  <c r="F223"/>
  <c r="F222" s="1"/>
  <c r="F221" s="1"/>
  <c r="F217"/>
  <c r="F206"/>
  <c r="F205" s="1"/>
  <c r="F204" s="1"/>
  <c r="E204" s="1"/>
  <c r="F197"/>
  <c r="F196" s="1"/>
  <c r="F190"/>
  <c r="F189" s="1"/>
  <c r="F184"/>
  <c r="F183" s="1"/>
  <c r="F179"/>
  <c r="F178" s="1"/>
  <c r="F173"/>
  <c r="F172" s="1"/>
  <c r="F171" s="1"/>
  <c r="F169"/>
  <c r="F168" s="1"/>
  <c r="F165"/>
  <c r="F161"/>
  <c r="F160" s="1"/>
  <c r="F156"/>
  <c r="F154"/>
  <c r="F149"/>
  <c r="F148" s="1"/>
  <c r="F147" s="1"/>
  <c r="F145"/>
  <c r="F144" s="1"/>
  <c r="F143" s="1"/>
  <c r="F141"/>
  <c r="F140" s="1"/>
  <c r="F139" s="1"/>
  <c r="F137"/>
  <c r="F136" s="1"/>
  <c r="F135" s="1"/>
  <c r="F130"/>
  <c r="F129" s="1"/>
  <c r="F125"/>
  <c r="F124" s="1"/>
  <c r="F122"/>
  <c r="F120"/>
  <c r="F118"/>
  <c r="F102"/>
  <c r="F92"/>
  <c r="F91" s="1"/>
  <c r="F88"/>
  <c r="F82"/>
  <c r="F81" s="1"/>
  <c r="F79"/>
  <c r="F78" s="1"/>
  <c r="F73"/>
  <c r="F72" s="1"/>
  <c r="F67"/>
  <c r="F66" s="1"/>
  <c r="F48"/>
  <c r="F38"/>
  <c r="F37" s="1"/>
  <c r="F33"/>
  <c r="F32" s="1"/>
  <c r="F27"/>
  <c r="F26" s="1"/>
  <c r="F25" s="1"/>
  <c r="F20"/>
  <c r="F19" s="1"/>
  <c r="F18" s="1"/>
  <c r="E366"/>
  <c r="E365"/>
  <c r="E364"/>
  <c r="E363"/>
  <c r="E362"/>
  <c r="E361"/>
  <c r="E360"/>
  <c r="E359"/>
  <c r="E358"/>
  <c r="E357"/>
  <c r="E356"/>
  <c r="E355"/>
  <c r="E354"/>
  <c r="E353"/>
  <c r="E352"/>
  <c r="E351"/>
  <c r="E350"/>
  <c r="E349"/>
  <c r="E345"/>
  <c r="E341"/>
  <c r="E340"/>
  <c r="E334"/>
  <c r="E326"/>
  <c r="E322"/>
  <c r="E318"/>
  <c r="E316"/>
  <c r="E312"/>
  <c r="E304"/>
  <c r="E300"/>
  <c r="E295"/>
  <c r="E291"/>
  <c r="E287"/>
  <c r="E283"/>
  <c r="E279"/>
  <c r="E275"/>
  <c r="E271"/>
  <c r="E263"/>
  <c r="E258"/>
  <c r="E254"/>
  <c r="E251"/>
  <c r="E246"/>
  <c r="E241"/>
  <c r="E237"/>
  <c r="E234"/>
  <c r="E231"/>
  <c r="E228"/>
  <c r="E224"/>
  <c r="E219"/>
  <c r="E218"/>
  <c r="E207"/>
  <c r="E202"/>
  <c r="E201"/>
  <c r="E200"/>
  <c r="E199"/>
  <c r="E198"/>
  <c r="E191"/>
  <c r="E185"/>
  <c r="E180"/>
  <c r="E174"/>
  <c r="E170"/>
  <c r="E166"/>
  <c r="E162"/>
  <c r="E159"/>
  <c r="E158"/>
  <c r="E157"/>
  <c r="E155"/>
  <c r="E150"/>
  <c r="E146"/>
  <c r="E142"/>
  <c r="E138"/>
  <c r="E132"/>
  <c r="E131"/>
  <c r="E126"/>
  <c r="E123"/>
  <c r="E121"/>
  <c r="E119"/>
  <c r="E103"/>
  <c r="E99"/>
  <c r="E98"/>
  <c r="E97"/>
  <c r="E93"/>
  <c r="E89"/>
  <c r="E83"/>
  <c r="E80"/>
  <c r="E74"/>
  <c r="E68"/>
  <c r="E64"/>
  <c r="E63"/>
  <c r="E62"/>
  <c r="E61"/>
  <c r="E59"/>
  <c r="E49"/>
  <c r="E45"/>
  <c r="E39"/>
  <c r="E34"/>
  <c r="E30"/>
  <c r="E28"/>
  <c r="E21"/>
  <c r="F306" l="1"/>
  <c r="F305" s="1"/>
  <c r="E223"/>
  <c r="E193"/>
  <c r="E344"/>
  <c r="E40"/>
  <c r="E43"/>
  <c r="F101"/>
  <c r="E58"/>
  <c r="E290"/>
  <c r="E281"/>
  <c r="E333"/>
  <c r="E179"/>
  <c r="E206"/>
  <c r="E38"/>
  <c r="E197"/>
  <c r="E303"/>
  <c r="E328"/>
  <c r="E299"/>
  <c r="E317"/>
  <c r="E196"/>
  <c r="F10"/>
  <c r="E190"/>
  <c r="E130"/>
  <c r="F47"/>
  <c r="E47" s="1"/>
  <c r="E88"/>
  <c r="F153"/>
  <c r="F152" s="1"/>
  <c r="E20"/>
  <c r="E79"/>
  <c r="E250"/>
  <c r="E274"/>
  <c r="E67"/>
  <c r="E262"/>
  <c r="E315"/>
  <c r="F109"/>
  <c r="E109" s="1"/>
  <c r="E282"/>
  <c r="F188"/>
  <c r="E156"/>
  <c r="E161"/>
  <c r="E78"/>
  <c r="F117"/>
  <c r="F116" s="1"/>
  <c r="E165"/>
  <c r="E321"/>
  <c r="E33"/>
  <c r="E245"/>
  <c r="F54"/>
  <c r="E54" s="1"/>
  <c r="F69"/>
  <c r="E69" s="1"/>
  <c r="E240"/>
  <c r="F239"/>
  <c r="E124"/>
  <c r="E217"/>
  <c r="F265"/>
  <c r="E81"/>
  <c r="E122"/>
  <c r="E255"/>
  <c r="E169"/>
  <c r="E253"/>
  <c r="E325"/>
  <c r="F261"/>
  <c r="F260" s="1"/>
  <c r="E257"/>
  <c r="E141"/>
  <c r="F53"/>
  <c r="F52" s="1"/>
  <c r="E57"/>
  <c r="F167"/>
  <c r="E167" s="1"/>
  <c r="E168"/>
  <c r="E189"/>
  <c r="F90"/>
  <c r="E90" s="1"/>
  <c r="E91"/>
  <c r="F128"/>
  <c r="E129"/>
  <c r="F17"/>
  <c r="E18"/>
  <c r="F177"/>
  <c r="E178"/>
  <c r="F292"/>
  <c r="E292" s="1"/>
  <c r="E293"/>
  <c r="F134"/>
  <c r="F133" s="1"/>
  <c r="F225"/>
  <c r="F330"/>
  <c r="E173"/>
  <c r="E32"/>
  <c r="F77"/>
  <c r="F87"/>
  <c r="F86" s="1"/>
  <c r="E86" s="1"/>
  <c r="F164"/>
  <c r="F163" s="1"/>
  <c r="F195"/>
  <c r="E195" s="1"/>
  <c r="F216"/>
  <c r="F203" s="1"/>
  <c r="F244"/>
  <c r="E244" s="1"/>
  <c r="F252"/>
  <c r="F248" s="1"/>
  <c r="F247" s="1"/>
  <c r="F324"/>
  <c r="F323" s="1"/>
  <c r="E48"/>
  <c r="E102"/>
  <c r="E233"/>
  <c r="E120"/>
  <c r="E160"/>
  <c r="E205"/>
  <c r="E235"/>
  <c r="E347"/>
  <c r="F314"/>
  <c r="F313" s="1"/>
  <c r="E286"/>
  <c r="E294"/>
  <c r="E118"/>
  <c r="E232"/>
  <c r="E82"/>
  <c r="E92"/>
  <c r="E230"/>
  <c r="E229"/>
  <c r="E338"/>
  <c r="F320"/>
  <c r="F319" s="1"/>
  <c r="E27"/>
  <c r="E125"/>
  <c r="E149"/>
  <c r="E339"/>
  <c r="E19"/>
  <c r="E154"/>
  <c r="E311"/>
  <c r="E222"/>
  <c r="E302"/>
  <c r="E37"/>
  <c r="E256"/>
  <c r="E348"/>
  <c r="E346"/>
  <c r="E342"/>
  <c r="E343"/>
  <c r="E331"/>
  <c r="E332"/>
  <c r="E301"/>
  <c r="E288"/>
  <c r="E289"/>
  <c r="E284"/>
  <c r="E285"/>
  <c r="E280"/>
  <c r="E276"/>
  <c r="E277"/>
  <c r="E278"/>
  <c r="E272"/>
  <c r="E273"/>
  <c r="E268"/>
  <c r="E269"/>
  <c r="E270"/>
  <c r="E249"/>
  <c r="E236"/>
  <c r="E226"/>
  <c r="E227"/>
  <c r="E183"/>
  <c r="E184"/>
  <c r="E171"/>
  <c r="E172"/>
  <c r="E147"/>
  <c r="E148"/>
  <c r="E143"/>
  <c r="E144"/>
  <c r="E145"/>
  <c r="E139"/>
  <c r="E140"/>
  <c r="E135"/>
  <c r="E136"/>
  <c r="E137"/>
  <c r="E72"/>
  <c r="E73"/>
  <c r="E25"/>
  <c r="E26"/>
  <c r="E177" l="1"/>
  <c r="F176"/>
  <c r="E101"/>
  <c r="F100"/>
  <c r="F46"/>
  <c r="E46" s="1"/>
  <c r="F31"/>
  <c r="E31" s="1"/>
  <c r="E53"/>
  <c r="E164"/>
  <c r="E117"/>
  <c r="F9"/>
  <c r="E9" s="1"/>
  <c r="E10"/>
  <c r="E163"/>
  <c r="E153"/>
  <c r="E260"/>
  <c r="E320"/>
  <c r="E100"/>
  <c r="E252"/>
  <c r="F65"/>
  <c r="F60" s="1"/>
  <c r="F29" s="1"/>
  <c r="F264"/>
  <c r="E264" s="1"/>
  <c r="E265"/>
  <c r="E261"/>
  <c r="E66"/>
  <c r="E216"/>
  <c r="E203"/>
  <c r="E319"/>
  <c r="E323"/>
  <c r="E324"/>
  <c r="F296"/>
  <c r="F187"/>
  <c r="E188"/>
  <c r="E239"/>
  <c r="F238"/>
  <c r="F220" s="1"/>
  <c r="E116"/>
  <c r="F115"/>
  <c r="E115" s="1"/>
  <c r="F151"/>
  <c r="E152"/>
  <c r="F127"/>
  <c r="E127" s="1"/>
  <c r="E128"/>
  <c r="E87"/>
  <c r="E313"/>
  <c r="E77"/>
  <c r="E225"/>
  <c r="E314"/>
  <c r="E330"/>
  <c r="E305"/>
  <c r="E306"/>
  <c r="E297"/>
  <c r="E298"/>
  <c r="E247"/>
  <c r="E248"/>
  <c r="E221"/>
  <c r="E133"/>
  <c r="E134"/>
  <c r="E52"/>
  <c r="E17"/>
  <c r="F175" l="1"/>
  <c r="E175" s="1"/>
  <c r="E176"/>
  <c r="E60"/>
  <c r="F8"/>
  <c r="E8" s="1"/>
  <c r="E65"/>
  <c r="F76"/>
  <c r="E76" s="1"/>
  <c r="E151"/>
  <c r="F259"/>
  <c r="E259" s="1"/>
  <c r="E238"/>
  <c r="F186"/>
  <c r="E186" s="1"/>
  <c r="E187"/>
  <c r="E220"/>
  <c r="E296"/>
  <c r="E29"/>
  <c r="F75" l="1"/>
  <c r="F367" s="1"/>
  <c r="E75" l="1"/>
  <c r="E367"/>
</calcChain>
</file>

<file path=xl/sharedStrings.xml><?xml version="1.0" encoding="utf-8"?>
<sst xmlns="http://schemas.openxmlformats.org/spreadsheetml/2006/main" count="920" uniqueCount="370">
  <si>
    <t>Распределение бюджетных ассигнований бюджета ГП "Город Людиново"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на 2023 год</t>
  </si>
  <si>
    <t>Наименование</t>
  </si>
  <si>
    <t>Целевая статья</t>
  </si>
  <si>
    <t>Группы и подгруппы видов расходов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</si>
  <si>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</si>
  <si>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>02 0 00 00000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</si>
  <si>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</si>
  <si>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02 2 00 00000</t>
  </si>
  <si>
    <t>Основное мероприятие "Развитие инфраструктуры для обеспечения природным газом потребителей Людиновского района"</t>
  </si>
  <si>
    <t>02 2 01 00000</t>
  </si>
  <si>
    <t>Ремонт и обслуживание газопроводов на территории Людиновского района</t>
  </si>
  <si>
    <t>02 2 01 02000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</si>
  <si>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</si>
  <si>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</si>
  <si>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</si>
  <si>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</si>
  <si>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</si>
  <si>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02 2 02 00000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</si>
  <si>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</si>
  <si>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02 2 02 01000</t>
  </si>
  <si>
    <t>Муниципальная программа "Обеспечение доступным и комфортным жильем населения Людиновского района"</t>
  </si>
  <si>
    <t>05 0 00 00000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</si>
  <si>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</si>
  <si>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05 1 00 00000</t>
  </si>
  <si>
    <t>05 1 01 00000</t>
  </si>
  <si>
    <t>05 1 01 01000</t>
  </si>
  <si>
    <t>Ремонт и содержание жилых помещений, находящихся в муниципальной собственности, ремонт в МКД</t>
  </si>
  <si>
    <t>05 1 01 02000</t>
  </si>
  <si>
    <t>Оплата жилищно-коммунальных платежей в освободившихся жилых помещениях, находящихся в муниципальной собственности</t>
  </si>
  <si>
    <t>05 1 01 03000</t>
  </si>
  <si>
    <t>Иные бюджетные ассигнования</t>
  </si>
  <si>
    <t>800</t>
  </si>
  <si>
    <t>Уплата налогов, сборов и иных платежей</t>
  </si>
  <si>
    <t>850</t>
  </si>
  <si>
    <t>Основное мероприятие "Взносы в Фонд капитального ремонта МКД Калужской области"</t>
  </si>
  <si>
    <t>05 1 02 00000</t>
  </si>
  <si>
    <t>Взносы в Фонд капитального ремонта МКД Калужской области за муниципальный жилищный фонд</t>
  </si>
  <si>
    <t>05 1 02 01000</t>
  </si>
  <si>
    <t>Подпрограмма "Обеспечение жильем молодых семей в городском поселении "Город Людиново"</t>
  </si>
  <si>
    <t>05 2 00 00000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</si>
  <si>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</si>
  <si>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>05 2 01 00000</t>
  </si>
  <si>
    <t>Реализация мероприятий по обеспечению жильем молодых семей</t>
  </si>
  <si>
    <t>05 2 01 L4970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</si>
  <si>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</si>
  <si>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</si>
  <si>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</si>
  <si>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</si>
  <si>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Подпрограмма "Переселение граждан из аварийного жилищного фонда на территории городского поселения "Город Людиново"</t>
  </si>
  <si>
    <t>05 3 00 00000</t>
  </si>
  <si>
    <t>Основное мероприятие "Ликвидация аварийного жилищного фонда"</t>
  </si>
  <si>
    <t>05 3 02 00000</t>
  </si>
  <si>
    <t>Снос аварийных многоквартирных домов</t>
  </si>
  <si>
    <t>05 3 02 01000</t>
  </si>
  <si>
    <t>Региональный проект "Обеспечение устойчивого сокращения непригодного для проживания жилищного фонда"</t>
  </si>
  <si>
    <t>05 3 F3 00000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</si>
  <si>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</t>
  </si>
  <si>
    <t>05 3 F3 67483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</si>
  <si>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</si>
  <si>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</si>
  <si>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</si>
  <si>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</si>
  <si>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05 3 F3 6748S</t>
  </si>
  <si>
    <t>Муниципальная программа "Благоустройство территорий муниципального района"</t>
  </si>
  <si>
    <t>09 0 00 00000</t>
  </si>
  <si>
    <t>Подпрограмма "Благоустройство территорий муниципального района"</t>
  </si>
  <si>
    <t>09 1 00 00000</t>
  </si>
  <si>
    <t>Основное мероприятие "Организация похоронного дела, содержание кладбищ"</t>
  </si>
  <si>
    <t>09 1 01 00000</t>
  </si>
  <si>
    <t>Захоронение безродных, перевозка тел с места смерти</t>
  </si>
  <si>
    <t>09 1 01 01000</t>
  </si>
  <si>
    <t>Содержание мест захоронения</t>
  </si>
  <si>
    <t>09 1 01 02000</t>
  </si>
  <si>
    <t>Основное мероприятие "Содержание мест сбора (накопления) ТКО"</t>
  </si>
  <si>
    <t>09 1 02 00000</t>
  </si>
  <si>
    <t>Содержание мест сбора (накопления) ТКО</t>
  </si>
  <si>
    <t>09 1 02 01000</t>
  </si>
  <si>
    <t>Основное мероприятие "Благоустройство территорий многоквартирных домов и общественных пространств"</t>
  </si>
  <si>
    <t>09 1 03 00000</t>
  </si>
  <si>
    <t>Благоустройство территорий многоквартирных домов и общественных пространств</t>
  </si>
  <si>
    <t>09 1 03 01000</t>
  </si>
  <si>
    <t>09 1 04 00000</t>
  </si>
  <si>
    <t>09 1 04 01000</t>
  </si>
  <si>
    <t>Основное мероприятие "Прочие мероприятия"</t>
  </si>
  <si>
    <t>09 1 05 00000</t>
  </si>
  <si>
    <t>Прочие мероприятия</t>
  </si>
  <si>
    <t>09 1 05 01000</t>
  </si>
  <si>
    <t>Подпрограмма "Развитие МКУ "Людиновская служба заказчика"</t>
  </si>
  <si>
    <t>09 2 00 00000</t>
  </si>
  <si>
    <t>Основное мероприятие "Организация деятельности МКУ "Людиновская служба заказчика"</t>
  </si>
  <si>
    <t>09 2 01 00000</t>
  </si>
  <si>
    <t>Организация деятельности работы МКУ "Людиновская служба заказчика"</t>
  </si>
  <si>
    <t>09 2 01 01100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</si>
  <si>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</si>
  <si>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</si>
  <si>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</si>
  <si>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</si>
  <si>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Организация деятельности работы МКУ "Людиновская служба заказчика" (прочее содержание)</t>
  </si>
  <si>
    <t>09 2 01 01200</t>
  </si>
  <si>
    <t>Подпрограмма "Развитие МБУ "Агентство "Мой город"</t>
  </si>
  <si>
    <t>09 3 00 00000</t>
  </si>
  <si>
    <t>Основное мероприятие "Субсидия МБУ "Агентство "Мой город" на выполнение муниципального задания"</t>
  </si>
  <si>
    <t>09 3 01 00000</t>
  </si>
  <si>
    <t>Субсидия МБУ "Агентство "Мой город" на выполнение муниципального задания</t>
  </si>
  <si>
    <t>09 3 01 01000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</si>
  <si>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</si>
  <si>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</si>
  <si>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</si>
  <si>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</si>
  <si>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</si>
  <si>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10 0 00 00000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</si>
  <si>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</si>
  <si>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10 1 00 00000</t>
  </si>
  <si>
    <t>Основное мероприятие "Предупреждение и ликвидация последствий чрезвычайных ситуаций"</t>
  </si>
  <si>
    <t>10 1 01 00000</t>
  </si>
  <si>
    <t>Предупреждение и ликвидация последствий чрезвычайных ситуаций</t>
  </si>
  <si>
    <t>10 1 01 01000</t>
  </si>
  <si>
    <t>Основное мероприятие "Гражданская оборона"</t>
  </si>
  <si>
    <t>10 1 02 00000</t>
  </si>
  <si>
    <t>Гражданская оборона</t>
  </si>
  <si>
    <t>10 1 02 01000</t>
  </si>
  <si>
    <t>Основное мероприятие "Обеспечение безопасности людей на водных объектах"</t>
  </si>
  <si>
    <t>10 1 03 00000</t>
  </si>
  <si>
    <t>Обеспечение безопасности людей на водных объектах</t>
  </si>
  <si>
    <t>10 1 03 01000</t>
  </si>
  <si>
    <t>Основное мероприятие "Обеспечение первичных мер пожарной безопасности в городском поселении"</t>
  </si>
  <si>
    <t>10 1 05 00000</t>
  </si>
  <si>
    <t>Обеспечение первичных мер пожарной безопасности в городском поселении</t>
  </si>
  <si>
    <t>10 1 05 01000</t>
  </si>
  <si>
    <t>Муниципальная программа "Развитие культуры Людиновского района"</t>
  </si>
  <si>
    <t>11 0 00 00000</t>
  </si>
  <si>
    <t>Основное мероприятие "Укрепление и развитие материально-технической базы учреждений культуры (клубные учреждения)"</t>
  </si>
  <si>
    <t>11 0 03 00000</t>
  </si>
  <si>
    <t>Содержание казенных учреждений в сфере культуры</t>
  </si>
  <si>
    <t>11 0 03 02110</t>
  </si>
  <si>
    <t>Содержание казенных учреждений в сфере культуры (прочее содержание)</t>
  </si>
  <si>
    <t>11 0 03 02120</t>
  </si>
  <si>
    <t>Основное мероприятие "Проведение мероприятий в сфере культуры, искусства, кинематографии"</t>
  </si>
  <si>
    <t>11 0 06 00000</t>
  </si>
  <si>
    <t>Проведение мероприятий в сфере культуры</t>
  </si>
  <si>
    <t>11 0 06 05000</t>
  </si>
  <si>
    <t>Основное мероприятие "Организация и проведение ремонтных работ в учреждениях культуры"</t>
  </si>
  <si>
    <t>11 0 08 00000</t>
  </si>
  <si>
    <t>Организация и проведение ремонтных работ в учреждениях культуры</t>
  </si>
  <si>
    <t>11 0 08 01000</t>
  </si>
  <si>
    <t>Основное мероприятие "Повышение уровня комплексной безопасности в учреждениях культуры и дополнительного образования"</t>
  </si>
  <si>
    <t>11 0 09 00000</t>
  </si>
  <si>
    <t>Повышение уровня комплексной безопасности в учреждениях культуры и дополнительного образования</t>
  </si>
  <si>
    <t>11 0 09 01000</t>
  </si>
  <si>
    <t>Муниципальная программа "Экономическое развитие Людиновского района"</t>
  </si>
  <si>
    <t>15 0 00 00000</t>
  </si>
  <si>
    <t>Подпрограмма "Повышение транспортной доступности, улучшение качества пассажирских перевозок"</t>
  </si>
  <si>
    <t>15 3 00 00000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</si>
  <si>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</si>
  <si>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15 3 03 00000</t>
  </si>
  <si>
    <t>Оплата работ, связанных с осуществлением регулярных перевозок по регулируемым тарифам городских маршрутов</t>
  </si>
  <si>
    <t>15 3 03 05000</t>
  </si>
  <si>
    <t>Обеспечение исполнения законодательства РФ в области организации перевозок</t>
  </si>
  <si>
    <t>15 3 03 07000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</si>
  <si>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</si>
  <si>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</si>
  <si>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в Людиновском районе"</t>
  </si>
  <si>
    <t>24 1 00 00000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</si>
  <si>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</si>
  <si>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24 1 01 00000</t>
  </si>
  <si>
    <t>Строительство, реконструкция и капитальный ремонт и ремонт автомобильных дорог общего пользования местного значения</t>
  </si>
  <si>
    <t>24 1 01 01000</t>
  </si>
  <si>
    <t>Основное мероприятие "Ремонт автомобильных дорог частного сектора"</t>
  </si>
  <si>
    <t>24 1 02 00000</t>
  </si>
  <si>
    <t>Ремонт автомобильных дорог частного сектора</t>
  </si>
  <si>
    <t>24 1 02 01000</t>
  </si>
  <si>
    <t>Основное мероприятие "Диагностика мостовых сооружений"</t>
  </si>
  <si>
    <t>24 1 07 00000</t>
  </si>
  <si>
    <t>Разработка ПСД, диагностика, текущий ремонт и содержание мостовых сооружений</t>
  </si>
  <si>
    <t>24 1 07 01000</t>
  </si>
  <si>
    <t>Подпрограмма "Повышение безопасности дорожного движения в Людиновском районе"</t>
  </si>
  <si>
    <t>24 2 00 00000</t>
  </si>
  <si>
    <t>Основное мероприятие "Обустройство участков улично-дорожной сети пешеходными ограждениями</t>
  </si>
  <si>
    <t>24 2 01 00000</t>
  </si>
  <si>
    <t>Обустройство участков улично-дорожной сети пешеходными ограждениями, в том числе в зоне пешеходных переходов</t>
  </si>
  <si>
    <t>24 2 01 01000</t>
  </si>
  <si>
    <t>Основное мероприятие "Создание и оснащение в городе Людиново центра автоматизированной фиксации административных правонарушений в области дорожного движения"</t>
  </si>
  <si>
    <t>24 2 05 00000</t>
  </si>
  <si>
    <t>Создание и оснащение в городе Людиново центра автоматизированной фиксации административных правонарушений в области дорожного движения</t>
  </si>
  <si>
    <t>24 2 05 01000</t>
  </si>
  <si>
    <t>Муниципальная программа "Повышение эффективности использования топливно-энергетических ресурсов в Людиновском районе"</t>
  </si>
  <si>
    <t>30 0 00 00000</t>
  </si>
  <si>
    <t>Основное мероприятие "Организационные мероприятия по энергосбережению и повышению энергоэффективности в Людиновском районе"</t>
  </si>
  <si>
    <t>30 0 01 00000</t>
  </si>
  <si>
    <t>30 0 01 01000</t>
  </si>
  <si>
    <t>Основное мероприятие "Энергосбережение в сфере ЖКХ"</t>
  </si>
  <si>
    <t>30 0 02 00000</t>
  </si>
  <si>
    <t>Проведение мероприятий по модернизации системы отопления городской бани по ул. 20 лет Октября</t>
  </si>
  <si>
    <t>30 0 02 04000</t>
  </si>
  <si>
    <t>Устройство, реконструкция сетей уличного освещения в г. Людиново, прокладка электрических сетей, в том числе на вновь образованных улицах; приобретение энергосберегающего осветительного оборудования</t>
  </si>
  <si>
    <t>30 0 02 07000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</si>
  <si>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</si>
  <si>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30 0 02 08000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</si>
  <si>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</si>
  <si>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02 S9111</t>
  </si>
  <si>
    <t>Основное мероприятие "Сокращение энергетических потерь в бюджетной сфере"</t>
  </si>
  <si>
    <t>30 0 03 00000</t>
  </si>
  <si>
    <t>Оплата за потребленные энергоресурсы за уличное освещение</t>
  </si>
  <si>
    <t>30 0 03 01000</t>
  </si>
  <si>
    <t>Оплата по энергосервисному контракту по содержанию и ремонту уличного освещения</t>
  </si>
  <si>
    <t>30 0 03 02000</t>
  </si>
  <si>
    <t>Муниципальная программа "Формирование современной городской среды на территории городского поселения "Город Людиново"</t>
  </si>
  <si>
    <t>31 0 00 00000</t>
  </si>
  <si>
    <t>Основное мероприятие "Выполнение комплекса работ по благоустройству территорий городского поселения "Город Людиново"</t>
  </si>
  <si>
    <t>31 0 01 00000</t>
  </si>
  <si>
    <t>Выполнение комплекса работ по благоустройству территорий городского поселения "Город Людиново"</t>
  </si>
  <si>
    <t>31 0 01 01000</t>
  </si>
  <si>
    <t>Проверка сметной документации на проведение работ по благоустройству территорий многоквартирных домов и общественных территорий</t>
  </si>
  <si>
    <t>31 0 01 02000</t>
  </si>
  <si>
    <t>Региональный проект "Формирование комфортной городской среды"</t>
  </si>
  <si>
    <t>31 0 F2 00000</t>
  </si>
  <si>
    <t>Реализация программ формирования современной городской среды</t>
  </si>
  <si>
    <t>31 0 F2 55550</t>
  </si>
  <si>
    <t>Муниципальная программа "Управление земельными и муниципальными ресурсами Людиновского района"</t>
  </si>
  <si>
    <t>38 0 00 00000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</si>
  <si>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</si>
  <si>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38 0 02 00000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</si>
  <si>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</si>
  <si>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38 0 02 01000</t>
  </si>
  <si>
    <t>Основное мероприятие "Работы по межеванию и постановке на государственный кадастровый учет земельных участков, с целью выставления на торги"</t>
  </si>
  <si>
    <t>38 0 05 00000</t>
  </si>
  <si>
    <t>Работы по межеванию и постановке на государственный кадастровый учет земельных участков, с целью выставления на торги</t>
  </si>
  <si>
    <t>38 0 05 01000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</si>
  <si>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</si>
  <si>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38 0 06 00000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</si>
  <si>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</si>
  <si>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38 0 06 01000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</si>
  <si>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</si>
  <si>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38 0 08 00000</t>
  </si>
  <si>
    <t>Реализация Прогнозного плана (программы) приватизации муниципального имущества - расходы на оценку объектов, в том числе оценку изымаемых помещений</t>
  </si>
  <si>
    <t>38 0 08 01000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</si>
  <si>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</si>
  <si>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38 0 09 00000</t>
  </si>
  <si>
    <t>Изготовление технической документации на объекты муниципального и выявленного бесхозного имущества</t>
  </si>
  <si>
    <t>38 0 09 01000</t>
  </si>
  <si>
    <t>Основное мероприятие "Оплата участия кадастрового инженера в проверках, проводимых в рамках осуществления муниципального земельного контроля"</t>
  </si>
  <si>
    <t>38 0 13 00000</t>
  </si>
  <si>
    <t>Оплата участия кадастрового инженера в проверках, проводимых в рамках осуществления муниципального земельного контроля</t>
  </si>
  <si>
    <t>38 0 13 01000</t>
  </si>
  <si>
    <t>Основное мероприятие "Межевание и постановка на учет колодцев"</t>
  </si>
  <si>
    <t>38 0 15 00000</t>
  </si>
  <si>
    <t>Межевание и постановка на учет колодцев</t>
  </si>
  <si>
    <t>38 0 15 01000</t>
  </si>
  <si>
    <t>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</si>
  <si>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51 0 00 00000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</si>
  <si>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 "</t>
  </si>
  <si>
    <t>51 0 01 00000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</si>
  <si>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</si>
  <si>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51 0 01 00300</t>
  </si>
  <si>
    <t>Расходы на выплаты персоналу государственных (муниципальных) органов</t>
  </si>
  <si>
    <t>120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</si>
  <si>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</si>
  <si>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51 0 09 00000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</si>
  <si>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</si>
  <si>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51 0 09 00900</t>
  </si>
  <si>
    <t>Основное мероприятие "Резервные фонды местных администраций"</t>
  </si>
  <si>
    <t>51 0 14 00000</t>
  </si>
  <si>
    <t>Резервные фонды местных администраций</t>
  </si>
  <si>
    <t>51 0 14 00500</t>
  </si>
  <si>
    <t>Резервные средства</t>
  </si>
  <si>
    <t>870</t>
  </si>
  <si>
    <t>Основное мероприятие "Организационное, информационное и финансовое обеспечение деятельности органов ТОС"</t>
  </si>
  <si>
    <t>51 0 15 00000</t>
  </si>
  <si>
    <t>Организационное, информационное и финансовое обеспечение деятельности органов ТОС</t>
  </si>
  <si>
    <t>51 0 15 01000</t>
  </si>
  <si>
    <t>Основное мероприятие "Выплаты Почетным гражданам города Людиново"</t>
  </si>
  <si>
    <t>51 0 19 00000</t>
  </si>
  <si>
    <t>Выплаты Почетным гражданам города Людиново</t>
  </si>
  <si>
    <t>51 0 19 01000</t>
  </si>
  <si>
    <t>Иные выплаты населению</t>
  </si>
  <si>
    <t>360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</si>
  <si>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</si>
  <si>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51 0 21 00000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</si>
  <si>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</si>
  <si>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51 0 21 01000</t>
  </si>
  <si>
    <t>Ведомственная целевая 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</si>
  <si>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58 0 00 00000</t>
  </si>
  <si>
    <t>Основное мероприятие "Внесение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</si>
  <si>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58 0 02 00000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</si>
  <si>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</si>
  <si>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58 0 02 01000</t>
  </si>
  <si>
    <t>Основное мероприятие "Разработка документации по планировке территории поселений"</t>
  </si>
  <si>
    <t>58 0 03 00000</t>
  </si>
  <si>
    <t>Разработка документации по планировке территории поселений</t>
  </si>
  <si>
    <t>58 0 03 01000</t>
  </si>
  <si>
    <t>Основное мероприятие "Выполнение комплекса кадастровых работ"</t>
  </si>
  <si>
    <t>58 0 08 00000</t>
  </si>
  <si>
    <t>Выполнение комплекса кадастровых работ</t>
  </si>
  <si>
    <t>58 0 08 01000</t>
  </si>
  <si>
    <t>Основное мероприятие "Разработка документации для участия в конкурсе "Малые города"</t>
  </si>
  <si>
    <t>58 0 10 00000</t>
  </si>
  <si>
    <t>Разработка документации для участия в конкурсе "Малые города"</t>
  </si>
  <si>
    <t>58 0 10 01000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</si>
  <si>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</si>
  <si>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79 0 00 00000</t>
  </si>
  <si>
    <t>Основное мероприятие "Повышение правовой культуры избирателей, в том числе молодых и будущих избирателей"</t>
  </si>
  <si>
    <t>79 0 03 00000</t>
  </si>
  <si>
    <t>Повышение правовой культуры избирателей, в том числе молодых и будущих избирателей</t>
  </si>
  <si>
    <t>79 0 03 01000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</si>
  <si>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</si>
  <si>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79 0 05 00000</t>
  </si>
  <si>
    <t>Оказание содействия избирательным комиссиям в подготовке референдумов, проведение выборов всех уровней, общероссийского голосования.</t>
  </si>
  <si>
    <t>79 0 05 01000</t>
  </si>
  <si>
    <t>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</si>
  <si>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>79 0 07 00000</t>
  </si>
  <si>
    <t>Подведение итогов референдумов и выборов всех уровней. Проведение конкурса среди участников участковых избирательных комиссий.</t>
  </si>
  <si>
    <t>79 0 07 01000</t>
  </si>
  <si>
    <t>Основное мероприятие "Проведение выборов, референдумов, общероссийского голосования"</t>
  </si>
  <si>
    <t>79 0 08 00000</t>
  </si>
  <si>
    <t>Проведение выборов, референдумов, общероссийского голосования</t>
  </si>
  <si>
    <t>79 0 08 01000</t>
  </si>
  <si>
    <t>Всего</t>
  </si>
  <si>
    <t>(в рублях)</t>
  </si>
  <si>
    <t>Бюджетные ассигнования на 2023 год</t>
  </si>
  <si>
    <t>Основное мероприятие "Расходы в рамках проведения процедуры банкротства"</t>
  </si>
  <si>
    <t>Расходы в рамках проведения процедуры банкротства</t>
  </si>
  <si>
    <t>38 0 16 00000</t>
  </si>
  <si>
    <t>38 0 16 01000</t>
  </si>
  <si>
    <t>Уточненные бюджетные ассигнования на 2023 год</t>
  </si>
  <si>
    <t>+ , -</t>
  </si>
  <si>
    <t>Предоставление молодым семьям социальных выплат на приобретение жилья или строительство индивидуального жилого дома</t>
  </si>
  <si>
    <t>05 2 01 01000</t>
  </si>
  <si>
    <t>Расходы на переселение граждан из аварийного жилищного фонда за счет средств областного бюджета</t>
  </si>
  <si>
    <t>05 3 F3 67484</t>
  </si>
  <si>
    <t>830</t>
  </si>
  <si>
    <t>Исполнение судебных актов</t>
  </si>
  <si>
    <t>Реализация мероприятий по осуществлению дорожной деятельности</t>
  </si>
  <si>
    <t xml:space="preserve">24 1 01 S5000 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</si>
  <si>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</si>
  <si>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</si>
  <si>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Основное мероприятие "Работы по межеванию и постановке на государственный кадастровый учет земельных участков , включая расходы на топографическую съемку, раздел и объединение земельных участков"</t>
  </si>
  <si>
    <t>Работы по межеванию и постановке на государственный кадастровый учет земельных участков , включая расходы на топографическую съемку, раздел и объединение земельных участков</t>
  </si>
  <si>
    <t>38 0 04 01000</t>
  </si>
  <si>
    <t>Реализация проектов развития общественной инфраструктуры муниципальных образований</t>
  </si>
  <si>
    <t>51 0 21 00240</t>
  </si>
  <si>
    <t>Поощрения муниципальных образований Калужской области, участвующих в конкурсе "Лучшая муниципальная практика развития территорий ТОС"</t>
  </si>
  <si>
    <t>Закупка товаров, работ и услуг для государственных (муниципальных) нужд</t>
  </si>
  <si>
    <t>09 1 05 00270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</si>
  <si>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</si>
  <si>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Разработка ПСД, строительство, капитальный ремонт, содержание водопроводных сетей</t>
  </si>
  <si>
    <t>02 1 02 00000</t>
  </si>
  <si>
    <t>02 1 02 01000</t>
  </si>
  <si>
    <t>02 1 02 11000</t>
  </si>
  <si>
    <t>Подпрограмма "Чистая вода в Людиновском районе"</t>
  </si>
  <si>
    <t>02 1 00 00000</t>
  </si>
  <si>
    <t>Предоставление субсидии ГП КО "Калугаоблводоканал" в целях возмещения части затрат в связи со строительством канализационного коллектора Д==1000 мм по ул. Герцена</t>
  </si>
  <si>
    <t>Основное мероприятие "Проведение капитального ремонта общего имущества в многоквартирных домах в рамках региональной программы капитального ремонта общего имущества в многоквартирных домах ,расположенных на территории Калужской области"</t>
  </si>
  <si>
    <t>Основное мероприятие "Выполнение работ по частному сектору г. Людиново"</t>
  </si>
  <si>
    <t>Выполнение работ по частному сектору г. Людиново</t>
  </si>
  <si>
    <t>Корректировка, актуализация схемы теплоснабжения г. Людиново, разработка и утверждение схем водоснабжения и водоотведения в городском поселении</t>
  </si>
  <si>
    <t>Проведение обследования жилых домов,  МКД для признания их аварийными, подлежащими капитальному ремонту, подготовка ПСД на проведение ремонта МКД</t>
  </si>
  <si>
    <t>02 2 01 03000</t>
  </si>
  <si>
    <t>Поощрения муниципальных образований Калужской области - победителей регионального этапа конкурса "Лучшая муниципальная практика"</t>
  </si>
  <si>
    <t>09 1 05 00560</t>
  </si>
  <si>
    <t>Основное мероприятие "Установка светофорных объектов и искусственных неровностей"</t>
  </si>
  <si>
    <t>Установка светофорных объектов и искусственных неровностей</t>
  </si>
  <si>
    <t>Основное мероприятие "Создание систем маршрутного ориентирования (установка новых и ремонт существующих дорожных знаков) и нанесение дорожной разметки"</t>
  </si>
  <si>
    <t>Создание систем маршрутного ориентирования (установка новых и ремонт существующих дорожных знаков) и нанесение дорожной разметки</t>
  </si>
  <si>
    <t>24 2 02 00000</t>
  </si>
  <si>
    <t>24 2 02 01000</t>
  </si>
  <si>
    <t>24 2 04 00000</t>
  </si>
  <si>
    <t>24 2 04 01000</t>
  </si>
  <si>
    <t>58 0 02 S7030</t>
  </si>
  <si>
    <t>Субсидии юридическим лицам- производителям товаров работ, услуг</t>
  </si>
  <si>
    <t>Приложение № 10                                                                                                                                                                  к решению Городской Думы "О внесении изменений в решение Городской Думы городского поселения "Город Людиново" от 26 декабря 2022 года № 108-р "О бюджете городского поселения "Город Людиново" на 2023 год и на плановый период 2024 и 2025 годов"                                                                                                                                                         от 28.12.2023  № 178-р</t>
  </si>
</sst>
</file>

<file path=xl/styles.xml><?xml version="1.0" encoding="utf-8"?>
<styleSheet xmlns="http://schemas.openxmlformats.org/spreadsheetml/2006/main">
  <numFmts count="1">
    <numFmt numFmtId="164" formatCode="000000"/>
  </numFmts>
  <fonts count="13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23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1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0" fontId="1" fillId="0" borderId="3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</cellStyleXfs>
  <cellXfs count="48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8" fillId="0" borderId="1" xfId="1" applyNumberFormat="1" applyFont="1" applyAlignment="1" applyProtection="1">
      <alignment vertical="top" wrapText="1"/>
    </xf>
    <xf numFmtId="0" fontId="8" fillId="0" borderId="1" xfId="1" applyNumberFormat="1" applyFont="1" applyProtection="1">
      <alignment horizontal="left" vertical="top" wrapText="1"/>
    </xf>
    <xf numFmtId="0" fontId="8" fillId="0" borderId="1" xfId="3" applyNumberFormat="1" applyFont="1" applyProtection="1">
      <alignment horizontal="right" vertical="top" wrapText="1"/>
    </xf>
    <xf numFmtId="0" fontId="8" fillId="0" borderId="3" xfId="15" applyNumberFormat="1" applyFont="1" applyProtection="1"/>
    <xf numFmtId="0" fontId="7" fillId="0" borderId="0" xfId="0" applyFont="1" applyProtection="1">
      <protection locked="0"/>
    </xf>
    <xf numFmtId="0" fontId="10" fillId="4" borderId="6" xfId="0" applyFont="1" applyFill="1" applyBorder="1" applyAlignment="1">
      <alignment vertical="top" wrapText="1"/>
    </xf>
    <xf numFmtId="49" fontId="8" fillId="0" borderId="2" xfId="11" applyNumberFormat="1" applyFont="1" applyAlignment="1" applyProtection="1">
      <alignment horizontal="left" vertical="top" wrapText="1"/>
    </xf>
    <xf numFmtId="0" fontId="8" fillId="0" borderId="1" xfId="1" applyFont="1" applyAlignment="1">
      <alignment vertical="top" wrapText="1"/>
    </xf>
    <xf numFmtId="0" fontId="2" fillId="0" borderId="1" xfId="2" applyNumberFormat="1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49" fontId="9" fillId="0" borderId="2" xfId="8" applyNumberFormat="1" applyFont="1" applyAlignment="1" applyProtection="1">
      <alignment horizontal="left" vertical="top" wrapText="1"/>
    </xf>
    <xf numFmtId="49" fontId="9" fillId="0" borderId="2" xfId="9" applyNumberFormat="1" applyFont="1" applyAlignment="1" applyProtection="1">
      <alignment horizontal="center" vertical="top" wrapText="1"/>
    </xf>
    <xf numFmtId="4" fontId="9" fillId="2" borderId="2" xfId="10" applyNumberFormat="1" applyFont="1" applyAlignment="1" applyProtection="1">
      <alignment horizontal="right" vertical="top" shrinkToFit="1"/>
    </xf>
    <xf numFmtId="4" fontId="9" fillId="0" borderId="2" xfId="9" applyNumberFormat="1" applyFont="1" applyAlignment="1" applyProtection="1">
      <alignment horizontal="center" vertical="top" wrapText="1"/>
    </xf>
    <xf numFmtId="49" fontId="8" fillId="0" borderId="2" xfId="9" applyNumberFormat="1" applyFont="1" applyAlignment="1" applyProtection="1">
      <alignment horizontal="center" vertical="top" wrapText="1"/>
    </xf>
    <xf numFmtId="49" fontId="8" fillId="0" borderId="2" xfId="12" applyNumberFormat="1" applyFont="1" applyAlignment="1" applyProtection="1">
      <alignment horizontal="center" vertical="top" wrapText="1"/>
    </xf>
    <xf numFmtId="4" fontId="8" fillId="2" borderId="2" xfId="10" applyNumberFormat="1" applyFont="1" applyAlignment="1" applyProtection="1">
      <alignment horizontal="right" vertical="top" shrinkToFit="1"/>
    </xf>
    <xf numFmtId="4" fontId="8" fillId="2" borderId="2" xfId="13" applyNumberFormat="1" applyFont="1" applyAlignment="1" applyProtection="1">
      <alignment horizontal="right" vertical="top" shrinkToFit="1"/>
    </xf>
    <xf numFmtId="164" fontId="8" fillId="0" borderId="2" xfId="11" applyNumberFormat="1" applyFont="1" applyAlignment="1" applyProtection="1">
      <alignment horizontal="left" vertical="top" wrapText="1"/>
    </xf>
    <xf numFmtId="0" fontId="9" fillId="0" borderId="2" xfId="14" applyNumberFormat="1" applyFont="1" applyAlignment="1" applyProtection="1">
      <alignment horizontal="left" vertical="top"/>
    </xf>
    <xf numFmtId="0" fontId="9" fillId="0" borderId="2" xfId="7" applyNumberFormat="1" applyFont="1" applyAlignment="1" applyProtection="1">
      <alignment horizontal="center" vertical="top" shrinkToFit="1"/>
    </xf>
    <xf numFmtId="0" fontId="11" fillId="0" borderId="1" xfId="2" applyNumberFormat="1" applyFont="1" applyAlignment="1" applyProtection="1">
      <alignment vertical="top"/>
    </xf>
    <xf numFmtId="0" fontId="12" fillId="0" borderId="0" xfId="0" applyFont="1" applyAlignment="1" applyProtection="1">
      <alignment vertical="top"/>
      <protection locked="0"/>
    </xf>
    <xf numFmtId="0" fontId="10" fillId="4" borderId="7" xfId="0" applyFont="1" applyFill="1" applyBorder="1" applyAlignment="1">
      <alignment vertical="top" wrapText="1"/>
    </xf>
    <xf numFmtId="49" fontId="8" fillId="0" borderId="4" xfId="12" applyNumberFormat="1" applyFont="1" applyBorder="1" applyAlignment="1" applyProtection="1">
      <alignment horizontal="center" vertical="top" wrapText="1"/>
    </xf>
    <xf numFmtId="4" fontId="8" fillId="2" borderId="4" xfId="13" applyNumberFormat="1" applyFont="1" applyBorder="1" applyAlignment="1" applyProtection="1">
      <alignment horizontal="right" vertical="top" shrinkToFit="1"/>
    </xf>
    <xf numFmtId="4" fontId="9" fillId="0" borderId="4" xfId="9" applyNumberFormat="1" applyFont="1" applyBorder="1" applyAlignment="1" applyProtection="1">
      <alignment horizontal="center" vertical="top" wrapText="1"/>
    </xf>
    <xf numFmtId="49" fontId="8" fillId="0" borderId="5" xfId="11" applyNumberFormat="1" applyFont="1" applyBorder="1" applyAlignment="1" applyProtection="1">
      <alignment horizontal="left" vertical="top" wrapText="1"/>
    </xf>
    <xf numFmtId="49" fontId="8" fillId="0" borderId="5" xfId="12" applyNumberFormat="1" applyFont="1" applyBorder="1" applyAlignment="1" applyProtection="1">
      <alignment horizontal="center" vertical="top" wrapText="1"/>
    </xf>
    <xf numFmtId="4" fontId="8" fillId="2" borderId="5" xfId="13" applyNumberFormat="1" applyFont="1" applyBorder="1" applyAlignment="1" applyProtection="1">
      <alignment horizontal="right" vertical="top" shrinkToFit="1"/>
    </xf>
    <xf numFmtId="4" fontId="9" fillId="0" borderId="5" xfId="9" applyNumberFormat="1" applyFont="1" applyBorder="1" applyAlignment="1" applyProtection="1">
      <alignment horizontal="center" vertical="top" wrapText="1"/>
    </xf>
    <xf numFmtId="4" fontId="8" fillId="2" borderId="8" xfId="13" applyNumberFormat="1" applyFont="1" applyBorder="1" applyAlignment="1" applyProtection="1">
      <alignment horizontal="right" vertical="top" shrinkToFit="1"/>
    </xf>
    <xf numFmtId="4" fontId="8" fillId="2" borderId="9" xfId="13" applyNumberFormat="1" applyFont="1" applyBorder="1" applyAlignment="1" applyProtection="1">
      <alignment horizontal="right" vertical="top" shrinkToFit="1"/>
    </xf>
    <xf numFmtId="4" fontId="8" fillId="0" borderId="2" xfId="2" applyNumberFormat="1" applyFont="1" applyBorder="1" applyAlignment="1" applyProtection="1">
      <alignment horizontal="right" vertical="top" shrinkToFit="1"/>
    </xf>
    <xf numFmtId="0" fontId="8" fillId="0" borderId="1" xfId="1" applyFont="1" applyAlignment="1">
      <alignment horizontal="left" vertical="top" wrapText="1"/>
    </xf>
    <xf numFmtId="0" fontId="9" fillId="0" borderId="2" xfId="6" applyNumberFormat="1" applyFont="1" applyAlignment="1" applyProtection="1">
      <alignment horizontal="center" vertical="top" wrapText="1"/>
    </xf>
    <xf numFmtId="0" fontId="9" fillId="0" borderId="2" xfId="6" applyFont="1" applyAlignment="1">
      <alignment horizontal="center" vertical="top" wrapText="1"/>
    </xf>
    <xf numFmtId="49" fontId="9" fillId="0" borderId="4" xfId="6" applyNumberFormat="1" applyFont="1" applyBorder="1" applyAlignment="1" applyProtection="1">
      <alignment horizontal="center" vertical="top" wrapText="1"/>
    </xf>
    <xf numFmtId="49" fontId="9" fillId="0" borderId="5" xfId="6" applyNumberFormat="1" applyFont="1" applyBorder="1" applyAlignment="1" applyProtection="1">
      <alignment horizontal="center" vertical="top" wrapText="1"/>
    </xf>
    <xf numFmtId="0" fontId="8" fillId="0" borderId="1" xfId="16" applyNumberFormat="1" applyFont="1" applyProtection="1">
      <alignment horizontal="left" wrapText="1"/>
    </xf>
    <xf numFmtId="0" fontId="8" fillId="0" borderId="1" xfId="16" applyFont="1">
      <alignment horizontal="left" wrapText="1"/>
    </xf>
    <xf numFmtId="0" fontId="9" fillId="0" borderId="1" xfId="4" applyNumberFormat="1" applyFont="1" applyAlignment="1" applyProtection="1">
      <alignment horizontal="center" vertical="center" wrapText="1"/>
    </xf>
    <xf numFmtId="0" fontId="9" fillId="0" borderId="1" xfId="4" applyFont="1" applyAlignment="1">
      <alignment horizontal="center" vertical="center" wrapText="1"/>
    </xf>
    <xf numFmtId="0" fontId="8" fillId="0" borderId="1" xfId="5" applyNumberFormat="1" applyFont="1" applyProtection="1">
      <alignment horizontal="right"/>
    </xf>
    <xf numFmtId="0" fontId="8" fillId="0" borderId="1" xfId="5" applyFont="1">
      <alignment horizontal="right"/>
    </xf>
  </cellXfs>
  <cellStyles count="23">
    <cellStyle name="br" xfId="19"/>
    <cellStyle name="col" xfId="18"/>
    <cellStyle name="style0" xfId="20"/>
    <cellStyle name="td" xfId="21"/>
    <cellStyle name="tr" xfId="17"/>
    <cellStyle name="xl21" xfId="22"/>
    <cellStyle name="xl22" xfId="1"/>
    <cellStyle name="xl23" xfId="6"/>
    <cellStyle name="xl24" xfId="7"/>
    <cellStyle name="xl25" xfId="8"/>
    <cellStyle name="xl26" xfId="11"/>
    <cellStyle name="xl27" xfId="14"/>
    <cellStyle name="xl28" xfId="15"/>
    <cellStyle name="xl29" xfId="9"/>
    <cellStyle name="xl30" xfId="12"/>
    <cellStyle name="xl31" xfId="3"/>
    <cellStyle name="xl32" xfId="4"/>
    <cellStyle name="xl33" xfId="5"/>
    <cellStyle name="xl34" xfId="10"/>
    <cellStyle name="xl35" xfId="13"/>
    <cellStyle name="xl36" xfId="16"/>
    <cellStyle name="xl37" xfId="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69"/>
  <sheetViews>
    <sheetView tabSelected="1" zoomScaleSheetLayoutView="100" workbookViewId="0">
      <pane ySplit="7" topLeftCell="A335" activePane="bottomLeft" state="frozen"/>
      <selection pane="bottomLeft" activeCell="B1" sqref="B1:F1"/>
    </sheetView>
  </sheetViews>
  <sheetFormatPr defaultRowHeight="15" outlineLevelRow="5"/>
  <cols>
    <col min="1" max="1" width="74" style="7" customWidth="1"/>
    <col min="2" max="2" width="14" style="7" customWidth="1"/>
    <col min="3" max="3" width="11.5703125" style="7" customWidth="1"/>
    <col min="4" max="4" width="15.7109375" style="7" hidden="1" customWidth="1"/>
    <col min="5" max="5" width="14" style="7" hidden="1" customWidth="1"/>
    <col min="6" max="6" width="18" style="7" customWidth="1"/>
    <col min="7" max="7" width="7.5703125" style="1" customWidth="1"/>
    <col min="8" max="8" width="5.5703125" style="1" customWidth="1"/>
    <col min="9" max="9" width="2.7109375" style="1" hidden="1" customWidth="1"/>
    <col min="10" max="10" width="9.140625" style="1" hidden="1" customWidth="1"/>
    <col min="11" max="16384" width="9.140625" style="1"/>
  </cols>
  <sheetData>
    <row r="1" spans="1:10" ht="139.5" customHeight="1">
      <c r="A1" s="3"/>
      <c r="B1" s="37" t="s">
        <v>369</v>
      </c>
      <c r="C1" s="37"/>
      <c r="D1" s="37"/>
      <c r="E1" s="37"/>
      <c r="F1" s="37"/>
      <c r="G1" s="10"/>
      <c r="H1" s="10"/>
      <c r="I1" s="10"/>
      <c r="J1" s="10"/>
    </row>
    <row r="2" spans="1:10" ht="12.75" customHeight="1">
      <c r="A2" s="4"/>
      <c r="B2" s="4"/>
      <c r="C2" s="4"/>
      <c r="D2" s="4"/>
      <c r="E2" s="4"/>
      <c r="F2" s="5"/>
      <c r="G2" s="2"/>
    </row>
    <row r="3" spans="1:10" ht="45.2" customHeight="1">
      <c r="A3" s="44" t="s">
        <v>0</v>
      </c>
      <c r="B3" s="45"/>
      <c r="C3" s="45"/>
      <c r="D3" s="45"/>
      <c r="E3" s="45"/>
      <c r="F3" s="45"/>
      <c r="G3" s="2"/>
    </row>
    <row r="4" spans="1:10" ht="12.75" customHeight="1">
      <c r="A4" s="46" t="s">
        <v>317</v>
      </c>
      <c r="B4" s="47"/>
      <c r="C4" s="47"/>
      <c r="D4" s="47"/>
      <c r="E4" s="47"/>
      <c r="F4" s="47"/>
      <c r="G4" s="2"/>
    </row>
    <row r="5" spans="1:10" s="12" customFormat="1" ht="15.75" customHeight="1">
      <c r="A5" s="38" t="s">
        <v>1</v>
      </c>
      <c r="B5" s="38" t="s">
        <v>2</v>
      </c>
      <c r="C5" s="38" t="s">
        <v>3</v>
      </c>
      <c r="D5" s="38" t="s">
        <v>318</v>
      </c>
      <c r="E5" s="40" t="s">
        <v>324</v>
      </c>
      <c r="F5" s="38" t="s">
        <v>323</v>
      </c>
      <c r="G5" s="11"/>
    </row>
    <row r="6" spans="1:10" s="12" customFormat="1" ht="46.5" customHeight="1">
      <c r="A6" s="39"/>
      <c r="B6" s="39"/>
      <c r="C6" s="39"/>
      <c r="D6" s="39"/>
      <c r="E6" s="41"/>
      <c r="F6" s="39"/>
      <c r="G6" s="11"/>
    </row>
    <row r="7" spans="1:10" s="25" customFormat="1" ht="16.5" customHeight="1">
      <c r="A7" s="23">
        <v>1</v>
      </c>
      <c r="B7" s="23">
        <v>2</v>
      </c>
      <c r="C7" s="23">
        <v>3</v>
      </c>
      <c r="D7" s="23"/>
      <c r="E7" s="23"/>
      <c r="F7" s="23">
        <v>4</v>
      </c>
      <c r="G7" s="24"/>
    </row>
    <row r="8" spans="1:10" s="12" customFormat="1" ht="43.5" customHeight="1">
      <c r="A8" s="13" t="s">
        <v>4</v>
      </c>
      <c r="B8" s="14" t="s">
        <v>5</v>
      </c>
      <c r="C8" s="14"/>
      <c r="D8" s="15">
        <f>D17+D9</f>
        <v>21444918.66</v>
      </c>
      <c r="E8" s="16">
        <f>F8-D8</f>
        <v>0</v>
      </c>
      <c r="F8" s="15">
        <f>F17+F9</f>
        <v>21444918.66</v>
      </c>
      <c r="G8" s="11"/>
    </row>
    <row r="9" spans="1:10" s="12" customFormat="1" ht="21" customHeight="1">
      <c r="A9" s="9" t="s">
        <v>348</v>
      </c>
      <c r="B9" s="17" t="s">
        <v>349</v>
      </c>
      <c r="C9" s="14"/>
      <c r="D9" s="15">
        <f>D10</f>
        <v>20757220.010000002</v>
      </c>
      <c r="E9" s="16">
        <f>F9-D9</f>
        <v>0</v>
      </c>
      <c r="F9" s="15">
        <f>F10</f>
        <v>20757220.010000002</v>
      </c>
      <c r="G9" s="11"/>
    </row>
    <row r="10" spans="1:10" s="12" customFormat="1" ht="48" customHeight="1">
      <c r="A10" s="9" t="s">
        <v>343</v>
      </c>
      <c r="B10" s="18" t="s">
        <v>345</v>
      </c>
      <c r="C10" s="18"/>
      <c r="D10" s="19">
        <f>D11+D14</f>
        <v>20757220.010000002</v>
      </c>
      <c r="E10" s="16">
        <f t="shared" ref="E10:E16" si="0">F10-D10</f>
        <v>0</v>
      </c>
      <c r="F10" s="19">
        <f>F11+F14</f>
        <v>20757220.010000002</v>
      </c>
      <c r="G10" s="11"/>
    </row>
    <row r="11" spans="1:10" s="12" customFormat="1" ht="33.75" customHeight="1">
      <c r="A11" s="9" t="s">
        <v>344</v>
      </c>
      <c r="B11" s="18" t="s">
        <v>346</v>
      </c>
      <c r="C11" s="18"/>
      <c r="D11" s="19">
        <f>D12</f>
        <v>757220.01</v>
      </c>
      <c r="E11" s="16">
        <f t="shared" si="0"/>
        <v>0</v>
      </c>
      <c r="F11" s="19">
        <f>F12</f>
        <v>757220.01</v>
      </c>
      <c r="G11" s="11"/>
    </row>
    <row r="12" spans="1:10" s="12" customFormat="1" ht="34.5" customHeight="1">
      <c r="A12" s="9" t="s">
        <v>12</v>
      </c>
      <c r="B12" s="18" t="s">
        <v>346</v>
      </c>
      <c r="C12" s="18" t="s">
        <v>13</v>
      </c>
      <c r="D12" s="19">
        <f>D13</f>
        <v>757220.01</v>
      </c>
      <c r="E12" s="16">
        <f t="shared" si="0"/>
        <v>0</v>
      </c>
      <c r="F12" s="19">
        <f>F13</f>
        <v>757220.01</v>
      </c>
      <c r="G12" s="11"/>
    </row>
    <row r="13" spans="1:10" s="12" customFormat="1" ht="33.75" customHeight="1">
      <c r="A13" s="9" t="s">
        <v>14</v>
      </c>
      <c r="B13" s="18" t="s">
        <v>346</v>
      </c>
      <c r="C13" s="18" t="s">
        <v>15</v>
      </c>
      <c r="D13" s="19">
        <v>757220.01</v>
      </c>
      <c r="E13" s="16">
        <f t="shared" si="0"/>
        <v>0</v>
      </c>
      <c r="F13" s="19">
        <v>757220.01</v>
      </c>
      <c r="G13" s="11"/>
    </row>
    <row r="14" spans="1:10" s="12" customFormat="1" ht="48" customHeight="1">
      <c r="A14" s="9" t="s">
        <v>350</v>
      </c>
      <c r="B14" s="18" t="s">
        <v>347</v>
      </c>
      <c r="C14" s="18"/>
      <c r="D14" s="19">
        <f>D15</f>
        <v>20000000</v>
      </c>
      <c r="E14" s="16">
        <f t="shared" si="0"/>
        <v>0</v>
      </c>
      <c r="F14" s="19">
        <f>F15</f>
        <v>20000000</v>
      </c>
      <c r="G14" s="11"/>
    </row>
    <row r="15" spans="1:10" s="12" customFormat="1" ht="18" customHeight="1">
      <c r="A15" s="9" t="s">
        <v>30</v>
      </c>
      <c r="B15" s="18" t="s">
        <v>347</v>
      </c>
      <c r="C15" s="18" t="s">
        <v>31</v>
      </c>
      <c r="D15" s="19">
        <f>D16</f>
        <v>20000000</v>
      </c>
      <c r="E15" s="16">
        <f t="shared" si="0"/>
        <v>0</v>
      </c>
      <c r="F15" s="19">
        <f>F16</f>
        <v>20000000</v>
      </c>
      <c r="G15" s="11"/>
    </row>
    <row r="16" spans="1:10" s="12" customFormat="1" ht="47.25" customHeight="1">
      <c r="A16" s="9" t="s">
        <v>334</v>
      </c>
      <c r="B16" s="18" t="s">
        <v>347</v>
      </c>
      <c r="C16" s="18" t="s">
        <v>333</v>
      </c>
      <c r="D16" s="19">
        <v>20000000</v>
      </c>
      <c r="E16" s="16">
        <f t="shared" si="0"/>
        <v>0</v>
      </c>
      <c r="F16" s="19">
        <v>20000000</v>
      </c>
      <c r="G16" s="11"/>
    </row>
    <row r="17" spans="1:7" s="12" customFormat="1" ht="45" outlineLevel="1">
      <c r="A17" s="9" t="s">
        <v>6</v>
      </c>
      <c r="B17" s="18" t="s">
        <v>7</v>
      </c>
      <c r="C17" s="18"/>
      <c r="D17" s="20">
        <f>D18+D25</f>
        <v>687698.65</v>
      </c>
      <c r="E17" s="16">
        <f t="shared" ref="E17:E100" si="1">F17-D17</f>
        <v>0</v>
      </c>
      <c r="F17" s="20">
        <f>F18+F25</f>
        <v>687698.65</v>
      </c>
      <c r="G17" s="11"/>
    </row>
    <row r="18" spans="1:7" s="12" customFormat="1" ht="30" outlineLevel="2">
      <c r="A18" s="9" t="s">
        <v>8</v>
      </c>
      <c r="B18" s="18" t="s">
        <v>9</v>
      </c>
      <c r="C18" s="18"/>
      <c r="D18" s="20">
        <f>D19+D22</f>
        <v>107698.65</v>
      </c>
      <c r="E18" s="16">
        <f t="shared" si="1"/>
        <v>0</v>
      </c>
      <c r="F18" s="20">
        <f>F19+F22</f>
        <v>107698.65</v>
      </c>
      <c r="G18" s="11"/>
    </row>
    <row r="19" spans="1:7" s="12" customFormat="1" outlineLevel="3">
      <c r="A19" s="9" t="s">
        <v>10</v>
      </c>
      <c r="B19" s="18" t="s">
        <v>11</v>
      </c>
      <c r="C19" s="18"/>
      <c r="D19" s="20">
        <f>D20</f>
        <v>7698.65</v>
      </c>
      <c r="E19" s="16">
        <f t="shared" si="1"/>
        <v>0</v>
      </c>
      <c r="F19" s="20">
        <f>F20</f>
        <v>7698.65</v>
      </c>
      <c r="G19" s="11"/>
    </row>
    <row r="20" spans="1:7" s="12" customFormat="1" ht="30" outlineLevel="4">
      <c r="A20" s="9" t="s">
        <v>12</v>
      </c>
      <c r="B20" s="18" t="s">
        <v>11</v>
      </c>
      <c r="C20" s="18" t="s">
        <v>13</v>
      </c>
      <c r="D20" s="20">
        <f>D21</f>
        <v>7698.65</v>
      </c>
      <c r="E20" s="16">
        <f t="shared" si="1"/>
        <v>0</v>
      </c>
      <c r="F20" s="20">
        <f>F21</f>
        <v>7698.65</v>
      </c>
      <c r="G20" s="11"/>
    </row>
    <row r="21" spans="1:7" s="12" customFormat="1" ht="30" outlineLevel="5">
      <c r="A21" s="9" t="s">
        <v>14</v>
      </c>
      <c r="B21" s="18" t="s">
        <v>11</v>
      </c>
      <c r="C21" s="18" t="s">
        <v>15</v>
      </c>
      <c r="D21" s="20">
        <v>7698.65</v>
      </c>
      <c r="E21" s="16">
        <f t="shared" si="1"/>
        <v>0</v>
      </c>
      <c r="F21" s="20">
        <v>7698.65</v>
      </c>
      <c r="G21" s="11"/>
    </row>
    <row r="22" spans="1:7" s="12" customFormat="1" outlineLevel="5">
      <c r="A22" s="9" t="s">
        <v>368</v>
      </c>
      <c r="B22" s="18" t="s">
        <v>356</v>
      </c>
      <c r="C22" s="18"/>
      <c r="D22" s="20">
        <f>D23</f>
        <v>100000</v>
      </c>
      <c r="E22" s="16">
        <f t="shared" si="1"/>
        <v>0</v>
      </c>
      <c r="F22" s="20">
        <f>F23</f>
        <v>100000</v>
      </c>
      <c r="G22" s="11"/>
    </row>
    <row r="23" spans="1:7" s="12" customFormat="1" outlineLevel="5">
      <c r="A23" s="9" t="s">
        <v>30</v>
      </c>
      <c r="B23" s="18" t="s">
        <v>356</v>
      </c>
      <c r="C23" s="18" t="s">
        <v>31</v>
      </c>
      <c r="D23" s="20">
        <f>D24</f>
        <v>100000</v>
      </c>
      <c r="E23" s="16">
        <f t="shared" si="1"/>
        <v>0</v>
      </c>
      <c r="F23" s="20">
        <f>F24</f>
        <v>100000</v>
      </c>
      <c r="G23" s="11"/>
    </row>
    <row r="24" spans="1:7" s="12" customFormat="1" ht="45" outlineLevel="5">
      <c r="A24" s="9" t="s">
        <v>334</v>
      </c>
      <c r="B24" s="18" t="s">
        <v>356</v>
      </c>
      <c r="C24" s="18" t="s">
        <v>333</v>
      </c>
      <c r="D24" s="20">
        <v>100000</v>
      </c>
      <c r="E24" s="16">
        <f t="shared" si="1"/>
        <v>0</v>
      </c>
      <c r="F24" s="20">
        <v>100000</v>
      </c>
      <c r="G24" s="11"/>
    </row>
    <row r="25" spans="1:7" s="12" customFormat="1" ht="45" outlineLevel="2">
      <c r="A25" s="9" t="s">
        <v>16</v>
      </c>
      <c r="B25" s="18" t="s">
        <v>17</v>
      </c>
      <c r="C25" s="18"/>
      <c r="D25" s="20">
        <f>D26</f>
        <v>580000</v>
      </c>
      <c r="E25" s="16">
        <f t="shared" si="1"/>
        <v>0</v>
      </c>
      <c r="F25" s="20">
        <f>F26</f>
        <v>580000</v>
      </c>
      <c r="G25" s="11"/>
    </row>
    <row r="26" spans="1:7" s="12" customFormat="1" ht="45" outlineLevel="3">
      <c r="A26" s="9" t="s">
        <v>18</v>
      </c>
      <c r="B26" s="18" t="s">
        <v>19</v>
      </c>
      <c r="C26" s="18"/>
      <c r="D26" s="20">
        <f>D27</f>
        <v>580000</v>
      </c>
      <c r="E26" s="16">
        <f t="shared" si="1"/>
        <v>0</v>
      </c>
      <c r="F26" s="20">
        <f>F27</f>
        <v>580000</v>
      </c>
      <c r="G26" s="11"/>
    </row>
    <row r="27" spans="1:7" s="12" customFormat="1" ht="30" outlineLevel="4">
      <c r="A27" s="9" t="s">
        <v>12</v>
      </c>
      <c r="B27" s="18" t="s">
        <v>19</v>
      </c>
      <c r="C27" s="18" t="s">
        <v>13</v>
      </c>
      <c r="D27" s="20">
        <f>D28</f>
        <v>580000</v>
      </c>
      <c r="E27" s="16">
        <f t="shared" si="1"/>
        <v>0</v>
      </c>
      <c r="F27" s="20">
        <f>F28</f>
        <v>580000</v>
      </c>
      <c r="G27" s="11"/>
    </row>
    <row r="28" spans="1:7" s="12" customFormat="1" ht="30" outlineLevel="5">
      <c r="A28" s="9" t="s">
        <v>14</v>
      </c>
      <c r="B28" s="18" t="s">
        <v>19</v>
      </c>
      <c r="C28" s="18" t="s">
        <v>15</v>
      </c>
      <c r="D28" s="20">
        <v>580000</v>
      </c>
      <c r="E28" s="16">
        <f t="shared" si="1"/>
        <v>0</v>
      </c>
      <c r="F28" s="20">
        <v>580000</v>
      </c>
      <c r="G28" s="11"/>
    </row>
    <row r="29" spans="1:7" s="12" customFormat="1" ht="28.5">
      <c r="A29" s="13" t="s">
        <v>20</v>
      </c>
      <c r="B29" s="14" t="s">
        <v>21</v>
      </c>
      <c r="C29" s="14"/>
      <c r="D29" s="15">
        <f>D30+D52+D60</f>
        <v>9980700</v>
      </c>
      <c r="E29" s="16">
        <f t="shared" si="1"/>
        <v>0</v>
      </c>
      <c r="F29" s="15">
        <f>F30+F52+F60</f>
        <v>9980700</v>
      </c>
      <c r="G29" s="11"/>
    </row>
    <row r="30" spans="1:7" s="12" customFormat="1" ht="45" outlineLevel="1">
      <c r="A30" s="9" t="s">
        <v>22</v>
      </c>
      <c r="B30" s="18" t="s">
        <v>23</v>
      </c>
      <c r="C30" s="18"/>
      <c r="D30" s="20">
        <v>3500000</v>
      </c>
      <c r="E30" s="16">
        <f t="shared" si="1"/>
        <v>0</v>
      </c>
      <c r="F30" s="20">
        <v>3500000</v>
      </c>
      <c r="G30" s="11"/>
    </row>
    <row r="31" spans="1:7" s="12" customFormat="1" ht="60" outlineLevel="2">
      <c r="A31" s="9" t="s">
        <v>351</v>
      </c>
      <c r="B31" s="18" t="s">
        <v>24</v>
      </c>
      <c r="C31" s="18"/>
      <c r="D31" s="20">
        <f>D32+D37+D40</f>
        <v>2000000</v>
      </c>
      <c r="E31" s="16">
        <f t="shared" si="1"/>
        <v>-205857.87000000011</v>
      </c>
      <c r="F31" s="20">
        <f>F32+F37+F40</f>
        <v>1794142.13</v>
      </c>
      <c r="G31" s="11"/>
    </row>
    <row r="32" spans="1:7" s="12" customFormat="1" ht="45" outlineLevel="3">
      <c r="A32" s="9" t="s">
        <v>355</v>
      </c>
      <c r="B32" s="18" t="s">
        <v>25</v>
      </c>
      <c r="C32" s="18"/>
      <c r="D32" s="20">
        <f>D33+D35</f>
        <v>1000000</v>
      </c>
      <c r="E32" s="16">
        <f t="shared" si="1"/>
        <v>-205325.57999999996</v>
      </c>
      <c r="F32" s="20">
        <f>F33+F35</f>
        <v>794674.42</v>
      </c>
      <c r="G32" s="11"/>
    </row>
    <row r="33" spans="1:7" s="12" customFormat="1" ht="30" outlineLevel="4">
      <c r="A33" s="9" t="s">
        <v>12</v>
      </c>
      <c r="B33" s="18" t="s">
        <v>25</v>
      </c>
      <c r="C33" s="18" t="s">
        <v>13</v>
      </c>
      <c r="D33" s="20">
        <f>D34</f>
        <v>903000</v>
      </c>
      <c r="E33" s="16">
        <f t="shared" si="1"/>
        <v>-205325.57999999996</v>
      </c>
      <c r="F33" s="20">
        <f>F34</f>
        <v>697674.42</v>
      </c>
      <c r="G33" s="11"/>
    </row>
    <row r="34" spans="1:7" s="12" customFormat="1" ht="30" outlineLevel="5">
      <c r="A34" s="9" t="s">
        <v>14</v>
      </c>
      <c r="B34" s="18" t="s">
        <v>25</v>
      </c>
      <c r="C34" s="18" t="s">
        <v>15</v>
      </c>
      <c r="D34" s="20">
        <v>903000</v>
      </c>
      <c r="E34" s="16">
        <f t="shared" si="1"/>
        <v>-205325.57999999996</v>
      </c>
      <c r="F34" s="20">
        <v>697674.42</v>
      </c>
      <c r="G34" s="11"/>
    </row>
    <row r="35" spans="1:7" s="12" customFormat="1" outlineLevel="5">
      <c r="A35" s="9" t="s">
        <v>30</v>
      </c>
      <c r="B35" s="18" t="s">
        <v>25</v>
      </c>
      <c r="C35" s="18" t="s">
        <v>31</v>
      </c>
      <c r="D35" s="20">
        <f>D36</f>
        <v>97000</v>
      </c>
      <c r="E35" s="16">
        <f t="shared" si="1"/>
        <v>0</v>
      </c>
      <c r="F35" s="20">
        <f>F36</f>
        <v>97000</v>
      </c>
      <c r="G35" s="11"/>
    </row>
    <row r="36" spans="1:7" s="12" customFormat="1" outlineLevel="5">
      <c r="A36" s="9" t="s">
        <v>330</v>
      </c>
      <c r="B36" s="18" t="s">
        <v>25</v>
      </c>
      <c r="C36" s="18" t="s">
        <v>329</v>
      </c>
      <c r="D36" s="20">
        <v>97000</v>
      </c>
      <c r="E36" s="16">
        <f t="shared" si="1"/>
        <v>0</v>
      </c>
      <c r="F36" s="20">
        <v>97000</v>
      </c>
      <c r="G36" s="11"/>
    </row>
    <row r="37" spans="1:7" s="12" customFormat="1" ht="30" outlineLevel="3">
      <c r="A37" s="9" t="s">
        <v>26</v>
      </c>
      <c r="B37" s="18" t="s">
        <v>27</v>
      </c>
      <c r="C37" s="18"/>
      <c r="D37" s="20">
        <f>D38</f>
        <v>700000</v>
      </c>
      <c r="E37" s="16">
        <f t="shared" si="1"/>
        <v>-35070.089999999967</v>
      </c>
      <c r="F37" s="20">
        <f>F38</f>
        <v>664929.91</v>
      </c>
      <c r="G37" s="11"/>
    </row>
    <row r="38" spans="1:7" s="12" customFormat="1" ht="30" outlineLevel="4">
      <c r="A38" s="9" t="s">
        <v>12</v>
      </c>
      <c r="B38" s="18" t="s">
        <v>27</v>
      </c>
      <c r="C38" s="18" t="s">
        <v>13</v>
      </c>
      <c r="D38" s="20">
        <f>D39</f>
        <v>700000</v>
      </c>
      <c r="E38" s="16">
        <f t="shared" si="1"/>
        <v>-35070.089999999967</v>
      </c>
      <c r="F38" s="20">
        <f>F39</f>
        <v>664929.91</v>
      </c>
      <c r="G38" s="11"/>
    </row>
    <row r="39" spans="1:7" s="12" customFormat="1" ht="30" outlineLevel="5">
      <c r="A39" s="9" t="s">
        <v>14</v>
      </c>
      <c r="B39" s="18" t="s">
        <v>27</v>
      </c>
      <c r="C39" s="18" t="s">
        <v>15</v>
      </c>
      <c r="D39" s="20">
        <v>700000</v>
      </c>
      <c r="E39" s="16">
        <f t="shared" si="1"/>
        <v>-35070.089999999967</v>
      </c>
      <c r="F39" s="20">
        <v>664929.91</v>
      </c>
      <c r="G39" s="11"/>
    </row>
    <row r="40" spans="1:7" s="12" customFormat="1" ht="30" outlineLevel="3">
      <c r="A40" s="9" t="s">
        <v>28</v>
      </c>
      <c r="B40" s="18" t="s">
        <v>29</v>
      </c>
      <c r="C40" s="18"/>
      <c r="D40" s="20">
        <f>D41+D43</f>
        <v>300000</v>
      </c>
      <c r="E40" s="16">
        <f t="shared" si="1"/>
        <v>34537.79999999993</v>
      </c>
      <c r="F40" s="20">
        <f>F41+F43</f>
        <v>334537.79999999993</v>
      </c>
      <c r="G40" s="11"/>
    </row>
    <row r="41" spans="1:7" s="12" customFormat="1" ht="30" outlineLevel="3">
      <c r="A41" s="9" t="s">
        <v>12</v>
      </c>
      <c r="B41" s="18" t="s">
        <v>29</v>
      </c>
      <c r="C41" s="18" t="s">
        <v>13</v>
      </c>
      <c r="D41" s="20">
        <f>D42</f>
        <v>9436.75</v>
      </c>
      <c r="E41" s="16">
        <f t="shared" si="1"/>
        <v>3241.1000000000004</v>
      </c>
      <c r="F41" s="20">
        <f>F42</f>
        <v>12677.85</v>
      </c>
      <c r="G41" s="11"/>
    </row>
    <row r="42" spans="1:7" s="12" customFormat="1" ht="30" outlineLevel="3">
      <c r="A42" s="9" t="s">
        <v>14</v>
      </c>
      <c r="B42" s="18" t="s">
        <v>29</v>
      </c>
      <c r="C42" s="18" t="s">
        <v>15</v>
      </c>
      <c r="D42" s="20">
        <v>9436.75</v>
      </c>
      <c r="E42" s="16">
        <f t="shared" si="1"/>
        <v>3241.1000000000004</v>
      </c>
      <c r="F42" s="20">
        <v>12677.85</v>
      </c>
      <c r="G42" s="11"/>
    </row>
    <row r="43" spans="1:7" s="12" customFormat="1" outlineLevel="4">
      <c r="A43" s="9" t="s">
        <v>30</v>
      </c>
      <c r="B43" s="18" t="s">
        <v>29</v>
      </c>
      <c r="C43" s="18" t="s">
        <v>31</v>
      </c>
      <c r="D43" s="20">
        <f>D44+D45</f>
        <v>290563.25</v>
      </c>
      <c r="E43" s="16">
        <f t="shared" si="1"/>
        <v>31296.699999999953</v>
      </c>
      <c r="F43" s="20">
        <f>F44+F45</f>
        <v>321859.94999999995</v>
      </c>
      <c r="G43" s="11"/>
    </row>
    <row r="44" spans="1:7" s="12" customFormat="1" outlineLevel="4">
      <c r="A44" s="9" t="s">
        <v>330</v>
      </c>
      <c r="B44" s="18" t="s">
        <v>29</v>
      </c>
      <c r="C44" s="18" t="s">
        <v>329</v>
      </c>
      <c r="D44" s="20">
        <v>273975.78999999998</v>
      </c>
      <c r="E44" s="16">
        <f t="shared" si="1"/>
        <v>0</v>
      </c>
      <c r="F44" s="20">
        <v>273975.78999999998</v>
      </c>
      <c r="G44" s="11"/>
    </row>
    <row r="45" spans="1:7" s="12" customFormat="1" outlineLevel="5">
      <c r="A45" s="9" t="s">
        <v>32</v>
      </c>
      <c r="B45" s="18" t="s">
        <v>29</v>
      </c>
      <c r="C45" s="18" t="s">
        <v>33</v>
      </c>
      <c r="D45" s="20">
        <v>16587.46</v>
      </c>
      <c r="E45" s="16">
        <f t="shared" si="1"/>
        <v>31296.700000000004</v>
      </c>
      <c r="F45" s="20">
        <v>47884.160000000003</v>
      </c>
      <c r="G45" s="11"/>
    </row>
    <row r="46" spans="1:7" s="12" customFormat="1" ht="30" outlineLevel="2">
      <c r="A46" s="9" t="s">
        <v>34</v>
      </c>
      <c r="B46" s="18" t="s">
        <v>35</v>
      </c>
      <c r="C46" s="18"/>
      <c r="D46" s="20">
        <f>D47</f>
        <v>1500000</v>
      </c>
      <c r="E46" s="16">
        <f t="shared" si="1"/>
        <v>205857.87000000011</v>
      </c>
      <c r="F46" s="20">
        <f>F47</f>
        <v>1705857.87</v>
      </c>
      <c r="G46" s="11"/>
    </row>
    <row r="47" spans="1:7" s="12" customFormat="1" ht="30" outlineLevel="3">
      <c r="A47" s="9" t="s">
        <v>36</v>
      </c>
      <c r="B47" s="18" t="s">
        <v>37</v>
      </c>
      <c r="C47" s="18"/>
      <c r="D47" s="20">
        <f>D48+D50</f>
        <v>1500000</v>
      </c>
      <c r="E47" s="16">
        <f t="shared" si="1"/>
        <v>205857.87000000011</v>
      </c>
      <c r="F47" s="20">
        <f>F48+F50</f>
        <v>1705857.87</v>
      </c>
      <c r="G47" s="11"/>
    </row>
    <row r="48" spans="1:7" s="12" customFormat="1" ht="30" outlineLevel="4">
      <c r="A48" s="9" t="s">
        <v>12</v>
      </c>
      <c r="B48" s="18" t="s">
        <v>37</v>
      </c>
      <c r="C48" s="18" t="s">
        <v>13</v>
      </c>
      <c r="D48" s="20">
        <f>D49</f>
        <v>1496003.19</v>
      </c>
      <c r="E48" s="16">
        <f t="shared" si="1"/>
        <v>205683.60000000009</v>
      </c>
      <c r="F48" s="20">
        <f>F49</f>
        <v>1701686.79</v>
      </c>
      <c r="G48" s="11"/>
    </row>
    <row r="49" spans="1:7" s="12" customFormat="1" ht="30" outlineLevel="5">
      <c r="A49" s="9" t="s">
        <v>14</v>
      </c>
      <c r="B49" s="18" t="s">
        <v>37</v>
      </c>
      <c r="C49" s="18" t="s">
        <v>15</v>
      </c>
      <c r="D49" s="20">
        <v>1496003.19</v>
      </c>
      <c r="E49" s="16">
        <f t="shared" si="1"/>
        <v>205683.60000000009</v>
      </c>
      <c r="F49" s="20">
        <v>1701686.79</v>
      </c>
      <c r="G49" s="11"/>
    </row>
    <row r="50" spans="1:7" s="12" customFormat="1" outlineLevel="5">
      <c r="A50" s="9" t="s">
        <v>30</v>
      </c>
      <c r="B50" s="18" t="s">
        <v>37</v>
      </c>
      <c r="C50" s="18" t="s">
        <v>31</v>
      </c>
      <c r="D50" s="20">
        <f>D51</f>
        <v>3996.81</v>
      </c>
      <c r="E50" s="16">
        <f t="shared" si="1"/>
        <v>174.26999999999998</v>
      </c>
      <c r="F50" s="20">
        <f>F51</f>
        <v>4171.08</v>
      </c>
      <c r="G50" s="11"/>
    </row>
    <row r="51" spans="1:7" s="12" customFormat="1" outlineLevel="5">
      <c r="A51" s="9" t="s">
        <v>32</v>
      </c>
      <c r="B51" s="18" t="s">
        <v>37</v>
      </c>
      <c r="C51" s="18" t="s">
        <v>33</v>
      </c>
      <c r="D51" s="20">
        <v>3996.81</v>
      </c>
      <c r="E51" s="16">
        <f t="shared" si="1"/>
        <v>174.26999999999998</v>
      </c>
      <c r="F51" s="20">
        <v>4171.08</v>
      </c>
      <c r="G51" s="11"/>
    </row>
    <row r="52" spans="1:7" s="12" customFormat="1" ht="30" outlineLevel="1">
      <c r="A52" s="9" t="s">
        <v>38</v>
      </c>
      <c r="B52" s="18" t="s">
        <v>39</v>
      </c>
      <c r="C52" s="18"/>
      <c r="D52" s="20">
        <f>D53</f>
        <v>2835000</v>
      </c>
      <c r="E52" s="16">
        <f t="shared" si="1"/>
        <v>0</v>
      </c>
      <c r="F52" s="20">
        <f>F53</f>
        <v>2835000</v>
      </c>
      <c r="G52" s="11"/>
    </row>
    <row r="53" spans="1:7" s="12" customFormat="1" ht="33.75" customHeight="1" outlineLevel="2">
      <c r="A53" s="9" t="s">
        <v>40</v>
      </c>
      <c r="B53" s="18" t="s">
        <v>41</v>
      </c>
      <c r="C53" s="18"/>
      <c r="D53" s="20">
        <f>D54+D57</f>
        <v>2835000</v>
      </c>
      <c r="E53" s="16">
        <f t="shared" si="1"/>
        <v>0</v>
      </c>
      <c r="F53" s="20">
        <f>F54+F57</f>
        <v>2835000</v>
      </c>
      <c r="G53" s="11"/>
    </row>
    <row r="54" spans="1:7" s="12" customFormat="1" ht="33.75" hidden="1" customHeight="1" outlineLevel="2">
      <c r="A54" s="9" t="s">
        <v>325</v>
      </c>
      <c r="B54" s="18" t="s">
        <v>326</v>
      </c>
      <c r="C54" s="18"/>
      <c r="D54" s="20">
        <f>D55</f>
        <v>0</v>
      </c>
      <c r="E54" s="16">
        <f t="shared" si="1"/>
        <v>0</v>
      </c>
      <c r="F54" s="20">
        <f>F55</f>
        <v>0</v>
      </c>
      <c r="G54" s="11"/>
    </row>
    <row r="55" spans="1:7" s="12" customFormat="1" ht="19.5" hidden="1" customHeight="1" outlineLevel="2">
      <c r="A55" s="9" t="s">
        <v>44</v>
      </c>
      <c r="B55" s="18" t="s">
        <v>326</v>
      </c>
      <c r="C55" s="18" t="s">
        <v>45</v>
      </c>
      <c r="D55" s="20">
        <f>D56</f>
        <v>0</v>
      </c>
      <c r="E55" s="16">
        <f t="shared" si="1"/>
        <v>0</v>
      </c>
      <c r="F55" s="20">
        <f>F56</f>
        <v>0</v>
      </c>
      <c r="G55" s="11"/>
    </row>
    <row r="56" spans="1:7" s="12" customFormat="1" ht="30.75" hidden="1" customHeight="1" outlineLevel="2">
      <c r="A56" s="9" t="s">
        <v>46</v>
      </c>
      <c r="B56" s="18" t="s">
        <v>326</v>
      </c>
      <c r="C56" s="18" t="s">
        <v>47</v>
      </c>
      <c r="D56" s="20">
        <v>0</v>
      </c>
      <c r="E56" s="16">
        <f t="shared" si="1"/>
        <v>0</v>
      </c>
      <c r="F56" s="20">
        <v>0</v>
      </c>
      <c r="G56" s="11"/>
    </row>
    <row r="57" spans="1:7" s="12" customFormat="1" outlineLevel="3">
      <c r="A57" s="9" t="s">
        <v>42</v>
      </c>
      <c r="B57" s="18" t="s">
        <v>43</v>
      </c>
      <c r="C57" s="18"/>
      <c r="D57" s="20">
        <f>D58</f>
        <v>2835000</v>
      </c>
      <c r="E57" s="16">
        <f t="shared" si="1"/>
        <v>0</v>
      </c>
      <c r="F57" s="20">
        <f>F58</f>
        <v>2835000</v>
      </c>
      <c r="G57" s="11"/>
    </row>
    <row r="58" spans="1:7" s="12" customFormat="1" outlineLevel="4">
      <c r="A58" s="9" t="s">
        <v>44</v>
      </c>
      <c r="B58" s="18" t="s">
        <v>43</v>
      </c>
      <c r="C58" s="18" t="s">
        <v>45</v>
      </c>
      <c r="D58" s="20">
        <f>D59</f>
        <v>2835000</v>
      </c>
      <c r="E58" s="16">
        <f t="shared" si="1"/>
        <v>0</v>
      </c>
      <c r="F58" s="20">
        <f>F59</f>
        <v>2835000</v>
      </c>
      <c r="G58" s="11"/>
    </row>
    <row r="59" spans="1:7" s="12" customFormat="1" ht="30" outlineLevel="5">
      <c r="A59" s="9" t="s">
        <v>46</v>
      </c>
      <c r="B59" s="18" t="s">
        <v>43</v>
      </c>
      <c r="C59" s="18" t="s">
        <v>47</v>
      </c>
      <c r="D59" s="20">
        <v>2835000</v>
      </c>
      <c r="E59" s="16">
        <f t="shared" si="1"/>
        <v>0</v>
      </c>
      <c r="F59" s="20">
        <v>2835000</v>
      </c>
      <c r="G59" s="11"/>
    </row>
    <row r="60" spans="1:7" s="12" customFormat="1" ht="30" outlineLevel="1">
      <c r="A60" s="9" t="s">
        <v>48</v>
      </c>
      <c r="B60" s="18" t="s">
        <v>49</v>
      </c>
      <c r="C60" s="18"/>
      <c r="D60" s="20">
        <f>D65</f>
        <v>3645700</v>
      </c>
      <c r="E60" s="16">
        <f t="shared" si="1"/>
        <v>0</v>
      </c>
      <c r="F60" s="20">
        <f>F65</f>
        <v>3645700</v>
      </c>
      <c r="G60" s="11"/>
    </row>
    <row r="61" spans="1:7" s="12" customFormat="1" hidden="1" outlineLevel="2">
      <c r="A61" s="9" t="s">
        <v>50</v>
      </c>
      <c r="B61" s="18" t="s">
        <v>51</v>
      </c>
      <c r="C61" s="18"/>
      <c r="D61" s="20"/>
      <c r="E61" s="16">
        <f t="shared" si="1"/>
        <v>0</v>
      </c>
      <c r="F61" s="20"/>
      <c r="G61" s="11"/>
    </row>
    <row r="62" spans="1:7" s="12" customFormat="1" hidden="1" outlineLevel="3">
      <c r="A62" s="9" t="s">
        <v>52</v>
      </c>
      <c r="B62" s="18" t="s">
        <v>53</v>
      </c>
      <c r="C62" s="18"/>
      <c r="D62" s="20"/>
      <c r="E62" s="16">
        <f t="shared" si="1"/>
        <v>0</v>
      </c>
      <c r="F62" s="20"/>
      <c r="G62" s="11"/>
    </row>
    <row r="63" spans="1:7" s="12" customFormat="1" ht="30" hidden="1" outlineLevel="4">
      <c r="A63" s="9" t="s">
        <v>12</v>
      </c>
      <c r="B63" s="18" t="s">
        <v>53</v>
      </c>
      <c r="C63" s="18" t="s">
        <v>13</v>
      </c>
      <c r="D63" s="20"/>
      <c r="E63" s="16">
        <f t="shared" si="1"/>
        <v>0</v>
      </c>
      <c r="F63" s="20"/>
      <c r="G63" s="11"/>
    </row>
    <row r="64" spans="1:7" s="12" customFormat="1" ht="30" hidden="1" outlineLevel="5">
      <c r="A64" s="9" t="s">
        <v>14</v>
      </c>
      <c r="B64" s="18" t="s">
        <v>53</v>
      </c>
      <c r="C64" s="18" t="s">
        <v>15</v>
      </c>
      <c r="D64" s="20">
        <v>0</v>
      </c>
      <c r="E64" s="16">
        <f t="shared" si="1"/>
        <v>0</v>
      </c>
      <c r="F64" s="20">
        <v>0</v>
      </c>
      <c r="G64" s="11"/>
    </row>
    <row r="65" spans="1:7" s="12" customFormat="1" ht="30" outlineLevel="2" collapsed="1">
      <c r="A65" s="9" t="s">
        <v>54</v>
      </c>
      <c r="B65" s="18" t="s">
        <v>55</v>
      </c>
      <c r="C65" s="18"/>
      <c r="D65" s="20">
        <f>D66+D69+D72</f>
        <v>3645700</v>
      </c>
      <c r="E65" s="16">
        <f t="shared" si="1"/>
        <v>0</v>
      </c>
      <c r="F65" s="20">
        <f>F66+F69+F72</f>
        <v>3645700</v>
      </c>
      <c r="G65" s="11"/>
    </row>
    <row r="66" spans="1:7" s="12" customFormat="1" ht="45" outlineLevel="3">
      <c r="A66" s="9" t="s">
        <v>56</v>
      </c>
      <c r="B66" s="18" t="s">
        <v>57</v>
      </c>
      <c r="C66" s="18"/>
      <c r="D66" s="20">
        <f>D67</f>
        <v>3249778.65</v>
      </c>
      <c r="E66" s="16">
        <f t="shared" si="1"/>
        <v>0</v>
      </c>
      <c r="F66" s="20">
        <f>F67</f>
        <v>3249778.65</v>
      </c>
      <c r="G66" s="11"/>
    </row>
    <row r="67" spans="1:7" s="12" customFormat="1" ht="30" outlineLevel="4">
      <c r="A67" s="9" t="s">
        <v>58</v>
      </c>
      <c r="B67" s="18" t="s">
        <v>57</v>
      </c>
      <c r="C67" s="18" t="s">
        <v>59</v>
      </c>
      <c r="D67" s="20">
        <f>D68</f>
        <v>3249778.65</v>
      </c>
      <c r="E67" s="16">
        <f t="shared" si="1"/>
        <v>0</v>
      </c>
      <c r="F67" s="20">
        <f>F68</f>
        <v>3249778.65</v>
      </c>
      <c r="G67" s="11"/>
    </row>
    <row r="68" spans="1:7" s="12" customFormat="1" outlineLevel="5">
      <c r="A68" s="9" t="s">
        <v>60</v>
      </c>
      <c r="B68" s="18" t="s">
        <v>57</v>
      </c>
      <c r="C68" s="18" t="s">
        <v>61</v>
      </c>
      <c r="D68" s="20">
        <v>3249778.65</v>
      </c>
      <c r="E68" s="16">
        <f t="shared" si="1"/>
        <v>0</v>
      </c>
      <c r="F68" s="20">
        <v>3249778.65</v>
      </c>
      <c r="G68" s="11"/>
    </row>
    <row r="69" spans="1:7" s="12" customFormat="1" ht="30" outlineLevel="5">
      <c r="A69" s="9" t="s">
        <v>327</v>
      </c>
      <c r="B69" s="18" t="s">
        <v>328</v>
      </c>
      <c r="C69" s="18"/>
      <c r="D69" s="20">
        <f>D70</f>
        <v>359464.35</v>
      </c>
      <c r="E69" s="16">
        <f t="shared" si="1"/>
        <v>0</v>
      </c>
      <c r="F69" s="20">
        <f>F70</f>
        <v>359464.35</v>
      </c>
      <c r="G69" s="11"/>
    </row>
    <row r="70" spans="1:7" s="12" customFormat="1" ht="30" outlineLevel="5">
      <c r="A70" s="9" t="s">
        <v>58</v>
      </c>
      <c r="B70" s="18" t="s">
        <v>328</v>
      </c>
      <c r="C70" s="18" t="s">
        <v>59</v>
      </c>
      <c r="D70" s="20">
        <f>D71</f>
        <v>359464.35</v>
      </c>
      <c r="E70" s="16">
        <f t="shared" si="1"/>
        <v>0</v>
      </c>
      <c r="F70" s="20">
        <f>F71</f>
        <v>359464.35</v>
      </c>
      <c r="G70" s="11"/>
    </row>
    <row r="71" spans="1:7" s="12" customFormat="1" outlineLevel="5">
      <c r="A71" s="9" t="s">
        <v>60</v>
      </c>
      <c r="B71" s="18" t="s">
        <v>328</v>
      </c>
      <c r="C71" s="18" t="s">
        <v>61</v>
      </c>
      <c r="D71" s="20">
        <v>359464.35</v>
      </c>
      <c r="E71" s="16">
        <f t="shared" si="1"/>
        <v>0</v>
      </c>
      <c r="F71" s="20">
        <v>359464.35</v>
      </c>
      <c r="G71" s="11"/>
    </row>
    <row r="72" spans="1:7" s="12" customFormat="1" ht="45" outlineLevel="3">
      <c r="A72" s="9" t="s">
        <v>56</v>
      </c>
      <c r="B72" s="18" t="s">
        <v>62</v>
      </c>
      <c r="C72" s="18"/>
      <c r="D72" s="20">
        <f>D73</f>
        <v>36457</v>
      </c>
      <c r="E72" s="16">
        <f t="shared" si="1"/>
        <v>0</v>
      </c>
      <c r="F72" s="20">
        <f>F73</f>
        <v>36457</v>
      </c>
      <c r="G72" s="11"/>
    </row>
    <row r="73" spans="1:7" s="12" customFormat="1" ht="30" outlineLevel="4">
      <c r="A73" s="9" t="s">
        <v>58</v>
      </c>
      <c r="B73" s="18" t="s">
        <v>62</v>
      </c>
      <c r="C73" s="18" t="s">
        <v>59</v>
      </c>
      <c r="D73" s="20">
        <f>D74</f>
        <v>36457</v>
      </c>
      <c r="E73" s="16">
        <f t="shared" si="1"/>
        <v>0</v>
      </c>
      <c r="F73" s="20">
        <f>F74</f>
        <v>36457</v>
      </c>
      <c r="G73" s="11"/>
    </row>
    <row r="74" spans="1:7" s="12" customFormat="1" outlineLevel="5">
      <c r="A74" s="9" t="s">
        <v>60</v>
      </c>
      <c r="B74" s="18" t="s">
        <v>62</v>
      </c>
      <c r="C74" s="18" t="s">
        <v>61</v>
      </c>
      <c r="D74" s="20">
        <v>36457</v>
      </c>
      <c r="E74" s="16">
        <f t="shared" si="1"/>
        <v>0</v>
      </c>
      <c r="F74" s="20">
        <v>36457</v>
      </c>
      <c r="G74" s="11"/>
    </row>
    <row r="75" spans="1:7" s="12" customFormat="1" ht="28.5">
      <c r="A75" s="13" t="s">
        <v>63</v>
      </c>
      <c r="B75" s="14" t="s">
        <v>64</v>
      </c>
      <c r="C75" s="14"/>
      <c r="D75" s="15">
        <f>D76+D115+D127</f>
        <v>109074845.08</v>
      </c>
      <c r="E75" s="16">
        <f t="shared" si="1"/>
        <v>40000</v>
      </c>
      <c r="F75" s="15">
        <f>F76+F115+F127</f>
        <v>109114845.08</v>
      </c>
      <c r="G75" s="11"/>
    </row>
    <row r="76" spans="1:7" s="12" customFormat="1" outlineLevel="1">
      <c r="A76" s="9" t="s">
        <v>65</v>
      </c>
      <c r="B76" s="18" t="s">
        <v>66</v>
      </c>
      <c r="C76" s="18"/>
      <c r="D76" s="20">
        <f>D77+D86+D90+D100</f>
        <v>32206980.080000002</v>
      </c>
      <c r="E76" s="16">
        <f t="shared" si="1"/>
        <v>0</v>
      </c>
      <c r="F76" s="20">
        <f>F77+F86+F90+F100</f>
        <v>32206980.080000002</v>
      </c>
      <c r="G76" s="11"/>
    </row>
    <row r="77" spans="1:7" s="12" customFormat="1" ht="21.75" customHeight="1" outlineLevel="2">
      <c r="A77" s="9" t="s">
        <v>67</v>
      </c>
      <c r="B77" s="18" t="s">
        <v>68</v>
      </c>
      <c r="C77" s="18"/>
      <c r="D77" s="20">
        <f>D78+D81</f>
        <v>2105645.5300000003</v>
      </c>
      <c r="E77" s="16">
        <f t="shared" si="1"/>
        <v>-92349.740000000224</v>
      </c>
      <c r="F77" s="20">
        <f>F78+F81</f>
        <v>2013295.79</v>
      </c>
      <c r="G77" s="11"/>
    </row>
    <row r="78" spans="1:7" s="12" customFormat="1" outlineLevel="3">
      <c r="A78" s="9" t="s">
        <v>69</v>
      </c>
      <c r="B78" s="18" t="s">
        <v>70</v>
      </c>
      <c r="C78" s="18"/>
      <c r="D78" s="20">
        <f>D79</f>
        <v>67600</v>
      </c>
      <c r="E78" s="16">
        <f t="shared" si="1"/>
        <v>0</v>
      </c>
      <c r="F78" s="20">
        <f>F79</f>
        <v>67600</v>
      </c>
      <c r="G78" s="11"/>
    </row>
    <row r="79" spans="1:7" s="12" customFormat="1" ht="30" outlineLevel="4">
      <c r="A79" s="9" t="s">
        <v>12</v>
      </c>
      <c r="B79" s="18" t="s">
        <v>70</v>
      </c>
      <c r="C79" s="18" t="s">
        <v>13</v>
      </c>
      <c r="D79" s="20">
        <f>D80</f>
        <v>67600</v>
      </c>
      <c r="E79" s="16">
        <f t="shared" si="1"/>
        <v>0</v>
      </c>
      <c r="F79" s="20">
        <f>F80</f>
        <v>67600</v>
      </c>
      <c r="G79" s="11"/>
    </row>
    <row r="80" spans="1:7" s="12" customFormat="1" ht="30" outlineLevel="5">
      <c r="A80" s="9" t="s">
        <v>14</v>
      </c>
      <c r="B80" s="18" t="s">
        <v>70</v>
      </c>
      <c r="C80" s="18" t="s">
        <v>15</v>
      </c>
      <c r="D80" s="20">
        <v>67600</v>
      </c>
      <c r="E80" s="16">
        <f t="shared" si="1"/>
        <v>0</v>
      </c>
      <c r="F80" s="20">
        <v>67600</v>
      </c>
      <c r="G80" s="11"/>
    </row>
    <row r="81" spans="1:7" s="12" customFormat="1" outlineLevel="3">
      <c r="A81" s="9" t="s">
        <v>71</v>
      </c>
      <c r="B81" s="18" t="s">
        <v>72</v>
      </c>
      <c r="C81" s="18"/>
      <c r="D81" s="20">
        <f>D82</f>
        <v>2038045.53</v>
      </c>
      <c r="E81" s="16">
        <f t="shared" si="1"/>
        <v>-92349.739999999991</v>
      </c>
      <c r="F81" s="20">
        <f>F82+F84</f>
        <v>1945695.79</v>
      </c>
      <c r="G81" s="11"/>
    </row>
    <row r="82" spans="1:7" s="12" customFormat="1" ht="30" outlineLevel="4">
      <c r="A82" s="9" t="s">
        <v>12</v>
      </c>
      <c r="B82" s="18" t="s">
        <v>72</v>
      </c>
      <c r="C82" s="18" t="s">
        <v>13</v>
      </c>
      <c r="D82" s="20">
        <f>D83</f>
        <v>2038045.53</v>
      </c>
      <c r="E82" s="16">
        <f t="shared" si="1"/>
        <v>-142349.74</v>
      </c>
      <c r="F82" s="20">
        <f>F83</f>
        <v>1895695.79</v>
      </c>
      <c r="G82" s="11"/>
    </row>
    <row r="83" spans="1:7" s="12" customFormat="1" ht="30" outlineLevel="5">
      <c r="A83" s="9" t="s">
        <v>14</v>
      </c>
      <c r="B83" s="18" t="s">
        <v>72</v>
      </c>
      <c r="C83" s="18" t="s">
        <v>15</v>
      </c>
      <c r="D83" s="20">
        <v>2038045.53</v>
      </c>
      <c r="E83" s="16">
        <f t="shared" si="1"/>
        <v>-142349.74</v>
      </c>
      <c r="F83" s="20">
        <v>1895695.79</v>
      </c>
      <c r="G83" s="11"/>
    </row>
    <row r="84" spans="1:7" s="12" customFormat="1" outlineLevel="5">
      <c r="A84" s="9" t="s">
        <v>30</v>
      </c>
      <c r="B84" s="18" t="s">
        <v>72</v>
      </c>
      <c r="C84" s="18" t="s">
        <v>31</v>
      </c>
      <c r="D84" s="20">
        <v>0</v>
      </c>
      <c r="E84" s="16">
        <f t="shared" si="1"/>
        <v>50000</v>
      </c>
      <c r="F84" s="20">
        <f>F85</f>
        <v>50000</v>
      </c>
      <c r="G84" s="11"/>
    </row>
    <row r="85" spans="1:7" s="12" customFormat="1" outlineLevel="5">
      <c r="A85" s="9" t="s">
        <v>32</v>
      </c>
      <c r="B85" s="18" t="s">
        <v>72</v>
      </c>
      <c r="C85" s="18" t="s">
        <v>33</v>
      </c>
      <c r="D85" s="20">
        <v>0</v>
      </c>
      <c r="E85" s="16">
        <f t="shared" si="1"/>
        <v>50000</v>
      </c>
      <c r="F85" s="20">
        <v>50000</v>
      </c>
      <c r="G85" s="11"/>
    </row>
    <row r="86" spans="1:7" s="12" customFormat="1" outlineLevel="2">
      <c r="A86" s="9" t="s">
        <v>73</v>
      </c>
      <c r="B86" s="18" t="s">
        <v>74</v>
      </c>
      <c r="C86" s="18"/>
      <c r="D86" s="20">
        <f>D87</f>
        <v>2775535.13</v>
      </c>
      <c r="E86" s="16">
        <f t="shared" si="1"/>
        <v>0</v>
      </c>
      <c r="F86" s="20">
        <f>F87</f>
        <v>2775535.13</v>
      </c>
      <c r="G86" s="11"/>
    </row>
    <row r="87" spans="1:7" s="12" customFormat="1" outlineLevel="3">
      <c r="A87" s="9" t="s">
        <v>75</v>
      </c>
      <c r="B87" s="18" t="s">
        <v>76</v>
      </c>
      <c r="C87" s="18"/>
      <c r="D87" s="20">
        <f>D88</f>
        <v>2775535.13</v>
      </c>
      <c r="E87" s="16">
        <f t="shared" si="1"/>
        <v>0</v>
      </c>
      <c r="F87" s="20">
        <f>F88</f>
        <v>2775535.13</v>
      </c>
      <c r="G87" s="11"/>
    </row>
    <row r="88" spans="1:7" s="12" customFormat="1" ht="30" outlineLevel="4">
      <c r="A88" s="9" t="s">
        <v>12</v>
      </c>
      <c r="B88" s="18" t="s">
        <v>76</v>
      </c>
      <c r="C88" s="18" t="s">
        <v>13</v>
      </c>
      <c r="D88" s="20">
        <f>D89</f>
        <v>2775535.13</v>
      </c>
      <c r="E88" s="16">
        <f t="shared" si="1"/>
        <v>0</v>
      </c>
      <c r="F88" s="20">
        <f>F89</f>
        <v>2775535.13</v>
      </c>
      <c r="G88" s="11"/>
    </row>
    <row r="89" spans="1:7" s="12" customFormat="1" ht="30" outlineLevel="5">
      <c r="A89" s="9" t="s">
        <v>14</v>
      </c>
      <c r="B89" s="18" t="s">
        <v>76</v>
      </c>
      <c r="C89" s="18" t="s">
        <v>15</v>
      </c>
      <c r="D89" s="20">
        <v>2775535.13</v>
      </c>
      <c r="E89" s="16">
        <f t="shared" si="1"/>
        <v>0</v>
      </c>
      <c r="F89" s="20">
        <v>2775535.13</v>
      </c>
      <c r="G89" s="11"/>
    </row>
    <row r="90" spans="1:7" s="12" customFormat="1" ht="30" outlineLevel="2">
      <c r="A90" s="9" t="s">
        <v>77</v>
      </c>
      <c r="B90" s="18" t="s">
        <v>78</v>
      </c>
      <c r="C90" s="18"/>
      <c r="D90" s="20">
        <f>D91</f>
        <v>19568197.870000001</v>
      </c>
      <c r="E90" s="16">
        <f t="shared" si="1"/>
        <v>92349.739999998361</v>
      </c>
      <c r="F90" s="20">
        <f>F91</f>
        <v>19660547.609999999</v>
      </c>
      <c r="G90" s="11"/>
    </row>
    <row r="91" spans="1:7" s="12" customFormat="1" ht="30" outlineLevel="3">
      <c r="A91" s="9" t="s">
        <v>79</v>
      </c>
      <c r="B91" s="18" t="s">
        <v>80</v>
      </c>
      <c r="C91" s="18"/>
      <c r="D91" s="20">
        <f>D92+D94</f>
        <v>19568197.870000001</v>
      </c>
      <c r="E91" s="16">
        <f t="shared" si="1"/>
        <v>92349.739999998361</v>
      </c>
      <c r="F91" s="20">
        <f>F92+F94</f>
        <v>19660547.609999999</v>
      </c>
      <c r="G91" s="11"/>
    </row>
    <row r="92" spans="1:7" s="12" customFormat="1" ht="30" outlineLevel="4">
      <c r="A92" s="9" t="s">
        <v>12</v>
      </c>
      <c r="B92" s="18" t="s">
        <v>80</v>
      </c>
      <c r="C92" s="18" t="s">
        <v>13</v>
      </c>
      <c r="D92" s="20">
        <f>D93</f>
        <v>19518197.870000001</v>
      </c>
      <c r="E92" s="16">
        <f t="shared" si="1"/>
        <v>92349.739999998361</v>
      </c>
      <c r="F92" s="20">
        <f>F93</f>
        <v>19610547.609999999</v>
      </c>
      <c r="G92" s="11"/>
    </row>
    <row r="93" spans="1:7" s="12" customFormat="1" ht="30" outlineLevel="5">
      <c r="A93" s="9" t="s">
        <v>14</v>
      </c>
      <c r="B93" s="18" t="s">
        <v>80</v>
      </c>
      <c r="C93" s="18" t="s">
        <v>15</v>
      </c>
      <c r="D93" s="20">
        <v>19518197.870000001</v>
      </c>
      <c r="E93" s="16">
        <f t="shared" si="1"/>
        <v>92349.739999998361</v>
      </c>
      <c r="F93" s="20">
        <v>19610547.609999999</v>
      </c>
      <c r="G93" s="11"/>
    </row>
    <row r="94" spans="1:7" s="12" customFormat="1" outlineLevel="5">
      <c r="A94" s="9" t="s">
        <v>30</v>
      </c>
      <c r="B94" s="18" t="s">
        <v>80</v>
      </c>
      <c r="C94" s="18" t="s">
        <v>31</v>
      </c>
      <c r="D94" s="20">
        <f>D95</f>
        <v>50000</v>
      </c>
      <c r="E94" s="16">
        <f t="shared" si="1"/>
        <v>0</v>
      </c>
      <c r="F94" s="20">
        <f>F95</f>
        <v>50000</v>
      </c>
      <c r="G94" s="11"/>
    </row>
    <row r="95" spans="1:7" s="12" customFormat="1" outlineLevel="5">
      <c r="A95" s="9" t="s">
        <v>32</v>
      </c>
      <c r="B95" s="18" t="s">
        <v>80</v>
      </c>
      <c r="C95" s="18" t="s">
        <v>33</v>
      </c>
      <c r="D95" s="20">
        <v>50000</v>
      </c>
      <c r="E95" s="16">
        <f t="shared" si="1"/>
        <v>0</v>
      </c>
      <c r="F95" s="20">
        <v>50000</v>
      </c>
      <c r="G95" s="11"/>
    </row>
    <row r="96" spans="1:7" s="12" customFormat="1" hidden="1" outlineLevel="2">
      <c r="A96" s="9" t="s">
        <v>352</v>
      </c>
      <c r="B96" s="18" t="s">
        <v>81</v>
      </c>
      <c r="C96" s="18"/>
      <c r="D96" s="20">
        <v>0</v>
      </c>
      <c r="E96" s="16">
        <f t="shared" si="1"/>
        <v>0</v>
      </c>
      <c r="F96" s="20">
        <v>0</v>
      </c>
      <c r="G96" s="11"/>
    </row>
    <row r="97" spans="1:7" s="12" customFormat="1" hidden="1" outlineLevel="3">
      <c r="A97" s="9" t="s">
        <v>353</v>
      </c>
      <c r="B97" s="18" t="s">
        <v>82</v>
      </c>
      <c r="C97" s="18"/>
      <c r="D97" s="20">
        <v>0</v>
      </c>
      <c r="E97" s="16">
        <f t="shared" si="1"/>
        <v>0</v>
      </c>
      <c r="F97" s="20">
        <v>0</v>
      </c>
      <c r="G97" s="11"/>
    </row>
    <row r="98" spans="1:7" s="12" customFormat="1" ht="30" hidden="1" outlineLevel="4">
      <c r="A98" s="9" t="s">
        <v>12</v>
      </c>
      <c r="B98" s="18" t="s">
        <v>82</v>
      </c>
      <c r="C98" s="18" t="s">
        <v>13</v>
      </c>
      <c r="D98" s="20">
        <v>0</v>
      </c>
      <c r="E98" s="16">
        <f t="shared" si="1"/>
        <v>0</v>
      </c>
      <c r="F98" s="20">
        <v>0</v>
      </c>
      <c r="G98" s="11"/>
    </row>
    <row r="99" spans="1:7" s="12" customFormat="1" ht="30" hidden="1" outlineLevel="5">
      <c r="A99" s="9" t="s">
        <v>14</v>
      </c>
      <c r="B99" s="18" t="s">
        <v>82</v>
      </c>
      <c r="C99" s="18" t="s">
        <v>15</v>
      </c>
      <c r="D99" s="20">
        <v>0</v>
      </c>
      <c r="E99" s="16">
        <f t="shared" si="1"/>
        <v>0</v>
      </c>
      <c r="F99" s="20">
        <v>0</v>
      </c>
      <c r="G99" s="11"/>
    </row>
    <row r="100" spans="1:7" s="12" customFormat="1" outlineLevel="2" collapsed="1">
      <c r="A100" s="9" t="s">
        <v>83</v>
      </c>
      <c r="B100" s="18" t="s">
        <v>84</v>
      </c>
      <c r="C100" s="18"/>
      <c r="D100" s="20">
        <f>D101+D109+D112</f>
        <v>7757601.5499999998</v>
      </c>
      <c r="E100" s="16">
        <f t="shared" si="1"/>
        <v>0</v>
      </c>
      <c r="F100" s="20">
        <f>F101+F109+F112</f>
        <v>7757601.5499999998</v>
      </c>
      <c r="G100" s="11"/>
    </row>
    <row r="101" spans="1:7" s="12" customFormat="1" outlineLevel="3">
      <c r="A101" s="9" t="s">
        <v>85</v>
      </c>
      <c r="B101" s="18" t="s">
        <v>86</v>
      </c>
      <c r="C101" s="18"/>
      <c r="D101" s="20">
        <f>D102+D104+D106</f>
        <v>3435401.55</v>
      </c>
      <c r="E101" s="16">
        <f t="shared" ref="E101:E175" si="2">F101-D101</f>
        <v>0</v>
      </c>
      <c r="F101" s="20">
        <f>F102+F104+F106</f>
        <v>3435401.55</v>
      </c>
      <c r="G101" s="11"/>
    </row>
    <row r="102" spans="1:7" s="12" customFormat="1" ht="30" outlineLevel="4">
      <c r="A102" s="9" t="s">
        <v>12</v>
      </c>
      <c r="B102" s="18" t="s">
        <v>86</v>
      </c>
      <c r="C102" s="18" t="s">
        <v>13</v>
      </c>
      <c r="D102" s="20">
        <f>D103</f>
        <v>3221401.55</v>
      </c>
      <c r="E102" s="16">
        <f t="shared" si="2"/>
        <v>0</v>
      </c>
      <c r="F102" s="20">
        <f>F103</f>
        <v>3221401.55</v>
      </c>
      <c r="G102" s="11"/>
    </row>
    <row r="103" spans="1:7" s="12" customFormat="1" ht="30" outlineLevel="5">
      <c r="A103" s="9" t="s">
        <v>14</v>
      </c>
      <c r="B103" s="18" t="s">
        <v>86</v>
      </c>
      <c r="C103" s="18" t="s">
        <v>15</v>
      </c>
      <c r="D103" s="20">
        <v>3221401.55</v>
      </c>
      <c r="E103" s="16">
        <f t="shared" si="2"/>
        <v>0</v>
      </c>
      <c r="F103" s="20">
        <v>3221401.55</v>
      </c>
      <c r="G103" s="11"/>
    </row>
    <row r="104" spans="1:7" s="12" customFormat="1" outlineLevel="5">
      <c r="A104" s="9" t="s">
        <v>44</v>
      </c>
      <c r="B104" s="18" t="s">
        <v>86</v>
      </c>
      <c r="C104" s="18" t="s">
        <v>45</v>
      </c>
      <c r="D104" s="20">
        <f>D105</f>
        <v>69000</v>
      </c>
      <c r="E104" s="16">
        <f t="shared" si="2"/>
        <v>0</v>
      </c>
      <c r="F104" s="20">
        <f>F105</f>
        <v>69000</v>
      </c>
      <c r="G104" s="11"/>
    </row>
    <row r="105" spans="1:7" s="12" customFormat="1" outlineLevel="5">
      <c r="A105" s="9" t="s">
        <v>274</v>
      </c>
      <c r="B105" s="18" t="s">
        <v>86</v>
      </c>
      <c r="C105" s="18" t="s">
        <v>275</v>
      </c>
      <c r="D105" s="20">
        <v>69000</v>
      </c>
      <c r="E105" s="16">
        <f t="shared" si="2"/>
        <v>0</v>
      </c>
      <c r="F105" s="20">
        <v>69000</v>
      </c>
      <c r="G105" s="11"/>
    </row>
    <row r="106" spans="1:7" s="12" customFormat="1" outlineLevel="5">
      <c r="A106" s="9" t="s">
        <v>30</v>
      </c>
      <c r="B106" s="18" t="s">
        <v>86</v>
      </c>
      <c r="C106" s="18" t="s">
        <v>31</v>
      </c>
      <c r="D106" s="20">
        <f>D107+D108</f>
        <v>145000</v>
      </c>
      <c r="E106" s="16">
        <f t="shared" si="2"/>
        <v>0</v>
      </c>
      <c r="F106" s="20">
        <f>F107+F108</f>
        <v>145000</v>
      </c>
      <c r="G106" s="11"/>
    </row>
    <row r="107" spans="1:7" s="12" customFormat="1" outlineLevel="5">
      <c r="A107" s="9" t="s">
        <v>330</v>
      </c>
      <c r="B107" s="18" t="s">
        <v>86</v>
      </c>
      <c r="C107" s="18" t="s">
        <v>329</v>
      </c>
      <c r="D107" s="20">
        <v>95000</v>
      </c>
      <c r="E107" s="16">
        <f t="shared" si="2"/>
        <v>0</v>
      </c>
      <c r="F107" s="20">
        <v>95000</v>
      </c>
      <c r="G107" s="11"/>
    </row>
    <row r="108" spans="1:7" s="12" customFormat="1" outlineLevel="5">
      <c r="A108" s="9" t="s">
        <v>32</v>
      </c>
      <c r="B108" s="18" t="s">
        <v>86</v>
      </c>
      <c r="C108" s="18" t="s">
        <v>33</v>
      </c>
      <c r="D108" s="20">
        <v>50000</v>
      </c>
      <c r="E108" s="16">
        <f t="shared" si="2"/>
        <v>0</v>
      </c>
      <c r="F108" s="20">
        <v>50000</v>
      </c>
      <c r="G108" s="11"/>
    </row>
    <row r="109" spans="1:7" s="12" customFormat="1" ht="30" outlineLevel="5">
      <c r="A109" s="8" t="s">
        <v>340</v>
      </c>
      <c r="B109" s="18" t="s">
        <v>342</v>
      </c>
      <c r="C109" s="18"/>
      <c r="D109" s="20">
        <f>D110</f>
        <v>3872200</v>
      </c>
      <c r="E109" s="16">
        <f t="shared" si="2"/>
        <v>0</v>
      </c>
      <c r="F109" s="20">
        <f>F110</f>
        <v>3872200</v>
      </c>
      <c r="G109" s="11"/>
    </row>
    <row r="110" spans="1:7" s="12" customFormat="1" outlineLevel="5">
      <c r="A110" s="8" t="s">
        <v>341</v>
      </c>
      <c r="B110" s="18" t="s">
        <v>342</v>
      </c>
      <c r="C110" s="18" t="s">
        <v>13</v>
      </c>
      <c r="D110" s="20">
        <f>D111</f>
        <v>3872200</v>
      </c>
      <c r="E110" s="16">
        <f t="shared" si="2"/>
        <v>0</v>
      </c>
      <c r="F110" s="20">
        <f>F111</f>
        <v>3872200</v>
      </c>
      <c r="G110" s="11"/>
    </row>
    <row r="111" spans="1:7" s="12" customFormat="1" ht="30" outlineLevel="5">
      <c r="A111" s="26" t="s">
        <v>14</v>
      </c>
      <c r="B111" s="27" t="s">
        <v>342</v>
      </c>
      <c r="C111" s="27" t="s">
        <v>15</v>
      </c>
      <c r="D111" s="28">
        <v>3872200</v>
      </c>
      <c r="E111" s="29">
        <f t="shared" si="2"/>
        <v>0</v>
      </c>
      <c r="F111" s="28">
        <v>3872200</v>
      </c>
      <c r="G111" s="11"/>
    </row>
    <row r="112" spans="1:7" s="12" customFormat="1" ht="30" outlineLevel="5">
      <c r="A112" s="9" t="s">
        <v>357</v>
      </c>
      <c r="B112" s="18" t="s">
        <v>358</v>
      </c>
      <c r="C112" s="18"/>
      <c r="D112" s="34">
        <f>D113</f>
        <v>450000</v>
      </c>
      <c r="E112" s="29">
        <f t="shared" si="2"/>
        <v>0</v>
      </c>
      <c r="F112" s="34">
        <f>F113</f>
        <v>450000</v>
      </c>
      <c r="G112" s="11"/>
    </row>
    <row r="113" spans="1:7" s="12" customFormat="1" ht="30" outlineLevel="5">
      <c r="A113" s="9" t="s">
        <v>12</v>
      </c>
      <c r="B113" s="18" t="s">
        <v>358</v>
      </c>
      <c r="C113" s="18" t="s">
        <v>13</v>
      </c>
      <c r="D113" s="35">
        <f>D114</f>
        <v>450000</v>
      </c>
      <c r="E113" s="29">
        <f t="shared" si="2"/>
        <v>0</v>
      </c>
      <c r="F113" s="35">
        <f>F114</f>
        <v>450000</v>
      </c>
      <c r="G113" s="11"/>
    </row>
    <row r="114" spans="1:7" s="12" customFormat="1" ht="30" outlineLevel="5">
      <c r="A114" s="9" t="s">
        <v>14</v>
      </c>
      <c r="B114" s="18" t="s">
        <v>358</v>
      </c>
      <c r="C114" s="18" t="s">
        <v>15</v>
      </c>
      <c r="D114" s="35">
        <v>450000</v>
      </c>
      <c r="E114" s="29">
        <f t="shared" si="2"/>
        <v>0</v>
      </c>
      <c r="F114" s="35">
        <v>450000</v>
      </c>
      <c r="G114" s="11"/>
    </row>
    <row r="115" spans="1:7" s="12" customFormat="1" outlineLevel="1">
      <c r="A115" s="30" t="s">
        <v>87</v>
      </c>
      <c r="B115" s="31" t="s">
        <v>88</v>
      </c>
      <c r="C115" s="31"/>
      <c r="D115" s="32">
        <f>D116</f>
        <v>7931865</v>
      </c>
      <c r="E115" s="33">
        <f t="shared" si="2"/>
        <v>40000</v>
      </c>
      <c r="F115" s="32">
        <f>F116</f>
        <v>7971865</v>
      </c>
      <c r="G115" s="11"/>
    </row>
    <row r="116" spans="1:7" s="12" customFormat="1" ht="30" outlineLevel="2">
      <c r="A116" s="9" t="s">
        <v>89</v>
      </c>
      <c r="B116" s="18" t="s">
        <v>90</v>
      </c>
      <c r="C116" s="18"/>
      <c r="D116" s="20">
        <f>D117+D124</f>
        <v>7931865</v>
      </c>
      <c r="E116" s="16">
        <f t="shared" si="2"/>
        <v>40000</v>
      </c>
      <c r="F116" s="20">
        <f>F117+F124</f>
        <v>7971865</v>
      </c>
      <c r="G116" s="11"/>
    </row>
    <row r="117" spans="1:7" s="12" customFormat="1" outlineLevel="3">
      <c r="A117" s="9" t="s">
        <v>91</v>
      </c>
      <c r="B117" s="18" t="s">
        <v>92</v>
      </c>
      <c r="C117" s="18"/>
      <c r="D117" s="20">
        <f>D118+D120+D122</f>
        <v>7681865</v>
      </c>
      <c r="E117" s="16">
        <f t="shared" si="2"/>
        <v>0</v>
      </c>
      <c r="F117" s="20">
        <f>F118+F120+F122</f>
        <v>7681865</v>
      </c>
      <c r="G117" s="11"/>
    </row>
    <row r="118" spans="1:7" s="12" customFormat="1" ht="45" outlineLevel="4">
      <c r="A118" s="9" t="s">
        <v>93</v>
      </c>
      <c r="B118" s="18" t="s">
        <v>92</v>
      </c>
      <c r="C118" s="18" t="s">
        <v>94</v>
      </c>
      <c r="D118" s="20">
        <f>D119</f>
        <v>7147102</v>
      </c>
      <c r="E118" s="16">
        <f t="shared" si="2"/>
        <v>0</v>
      </c>
      <c r="F118" s="20">
        <f>F119</f>
        <v>7147102</v>
      </c>
      <c r="G118" s="11"/>
    </row>
    <row r="119" spans="1:7" s="12" customFormat="1" outlineLevel="5">
      <c r="A119" s="9" t="s">
        <v>95</v>
      </c>
      <c r="B119" s="18" t="s">
        <v>92</v>
      </c>
      <c r="C119" s="18" t="s">
        <v>96</v>
      </c>
      <c r="D119" s="20">
        <v>7147102</v>
      </c>
      <c r="E119" s="16">
        <f t="shared" si="2"/>
        <v>0</v>
      </c>
      <c r="F119" s="20">
        <v>7147102</v>
      </c>
      <c r="G119" s="11"/>
    </row>
    <row r="120" spans="1:7" s="12" customFormat="1" ht="30" outlineLevel="4">
      <c r="A120" s="9" t="s">
        <v>12</v>
      </c>
      <c r="B120" s="18" t="s">
        <v>92</v>
      </c>
      <c r="C120" s="18" t="s">
        <v>13</v>
      </c>
      <c r="D120" s="20">
        <f>D121</f>
        <v>534763</v>
      </c>
      <c r="E120" s="16">
        <f t="shared" si="2"/>
        <v>0</v>
      </c>
      <c r="F120" s="20">
        <f>F121</f>
        <v>534763</v>
      </c>
      <c r="G120" s="11"/>
    </row>
    <row r="121" spans="1:7" s="12" customFormat="1" ht="30" outlineLevel="5">
      <c r="A121" s="9" t="s">
        <v>14</v>
      </c>
      <c r="B121" s="18" t="s">
        <v>92</v>
      </c>
      <c r="C121" s="18" t="s">
        <v>15</v>
      </c>
      <c r="D121" s="20">
        <v>534763</v>
      </c>
      <c r="E121" s="16">
        <f t="shared" si="2"/>
        <v>0</v>
      </c>
      <c r="F121" s="20">
        <v>534763</v>
      </c>
      <c r="G121" s="11"/>
    </row>
    <row r="122" spans="1:7" s="12" customFormat="1" hidden="1" outlineLevel="4">
      <c r="A122" s="9" t="s">
        <v>30</v>
      </c>
      <c r="B122" s="18" t="s">
        <v>92</v>
      </c>
      <c r="C122" s="18" t="s">
        <v>31</v>
      </c>
      <c r="D122" s="20">
        <f>D123</f>
        <v>0</v>
      </c>
      <c r="E122" s="16">
        <f t="shared" si="2"/>
        <v>0</v>
      </c>
      <c r="F122" s="20">
        <f>F123</f>
        <v>0</v>
      </c>
      <c r="G122" s="11"/>
    </row>
    <row r="123" spans="1:7" s="12" customFormat="1" hidden="1" outlineLevel="5">
      <c r="A123" s="9" t="s">
        <v>32</v>
      </c>
      <c r="B123" s="18" t="s">
        <v>92</v>
      </c>
      <c r="C123" s="18" t="s">
        <v>33</v>
      </c>
      <c r="D123" s="20">
        <v>0</v>
      </c>
      <c r="E123" s="16">
        <f t="shared" si="2"/>
        <v>0</v>
      </c>
      <c r="F123" s="20">
        <v>0</v>
      </c>
      <c r="G123" s="11"/>
    </row>
    <row r="124" spans="1:7" s="12" customFormat="1" ht="30" outlineLevel="3" collapsed="1">
      <c r="A124" s="9" t="s">
        <v>97</v>
      </c>
      <c r="B124" s="18" t="s">
        <v>98</v>
      </c>
      <c r="C124" s="18"/>
      <c r="D124" s="20">
        <f>D125</f>
        <v>250000</v>
      </c>
      <c r="E124" s="16">
        <f t="shared" si="2"/>
        <v>40000</v>
      </c>
      <c r="F124" s="20">
        <f>F125</f>
        <v>290000</v>
      </c>
      <c r="G124" s="11"/>
    </row>
    <row r="125" spans="1:7" s="12" customFormat="1" ht="30" outlineLevel="4">
      <c r="A125" s="9" t="s">
        <v>12</v>
      </c>
      <c r="B125" s="18" t="s">
        <v>98</v>
      </c>
      <c r="C125" s="18" t="s">
        <v>13</v>
      </c>
      <c r="D125" s="20">
        <f>D126</f>
        <v>250000</v>
      </c>
      <c r="E125" s="16">
        <f t="shared" si="2"/>
        <v>40000</v>
      </c>
      <c r="F125" s="20">
        <f>F126</f>
        <v>290000</v>
      </c>
      <c r="G125" s="11"/>
    </row>
    <row r="126" spans="1:7" s="12" customFormat="1" ht="30" outlineLevel="5">
      <c r="A126" s="9" t="s">
        <v>14</v>
      </c>
      <c r="B126" s="18" t="s">
        <v>98</v>
      </c>
      <c r="C126" s="18" t="s">
        <v>15</v>
      </c>
      <c r="D126" s="20">
        <v>250000</v>
      </c>
      <c r="E126" s="16">
        <f t="shared" si="2"/>
        <v>40000</v>
      </c>
      <c r="F126" s="20">
        <v>290000</v>
      </c>
      <c r="G126" s="11"/>
    </row>
    <row r="127" spans="1:7" s="12" customFormat="1" outlineLevel="1">
      <c r="A127" s="9" t="s">
        <v>99</v>
      </c>
      <c r="B127" s="18" t="s">
        <v>100</v>
      </c>
      <c r="C127" s="18"/>
      <c r="D127" s="20">
        <f>D128</f>
        <v>68936000</v>
      </c>
      <c r="E127" s="16">
        <f t="shared" si="2"/>
        <v>0</v>
      </c>
      <c r="F127" s="20">
        <f>F128</f>
        <v>68936000</v>
      </c>
      <c r="G127" s="11"/>
    </row>
    <row r="128" spans="1:7" s="12" customFormat="1" ht="30" outlineLevel="2">
      <c r="A128" s="9" t="s">
        <v>101</v>
      </c>
      <c r="B128" s="18" t="s">
        <v>102</v>
      </c>
      <c r="C128" s="18"/>
      <c r="D128" s="20">
        <f>D129</f>
        <v>68936000</v>
      </c>
      <c r="E128" s="16">
        <f t="shared" si="2"/>
        <v>0</v>
      </c>
      <c r="F128" s="20">
        <f>F129</f>
        <v>68936000</v>
      </c>
      <c r="G128" s="11"/>
    </row>
    <row r="129" spans="1:7" s="12" customFormat="1" ht="20.25" customHeight="1" outlineLevel="3">
      <c r="A129" s="9" t="s">
        <v>103</v>
      </c>
      <c r="B129" s="18" t="s">
        <v>104</v>
      </c>
      <c r="C129" s="18"/>
      <c r="D129" s="20">
        <f>D130</f>
        <v>68936000</v>
      </c>
      <c r="E129" s="16">
        <f t="shared" si="2"/>
        <v>0</v>
      </c>
      <c r="F129" s="20">
        <f>F130</f>
        <v>68936000</v>
      </c>
      <c r="G129" s="11"/>
    </row>
    <row r="130" spans="1:7" s="12" customFormat="1" ht="30" outlineLevel="4">
      <c r="A130" s="9" t="s">
        <v>105</v>
      </c>
      <c r="B130" s="18" t="s">
        <v>104</v>
      </c>
      <c r="C130" s="18" t="s">
        <v>106</v>
      </c>
      <c r="D130" s="20">
        <f>D131</f>
        <v>68936000</v>
      </c>
      <c r="E130" s="16">
        <f t="shared" si="2"/>
        <v>0</v>
      </c>
      <c r="F130" s="20">
        <f>F131</f>
        <v>68936000</v>
      </c>
      <c r="G130" s="11"/>
    </row>
    <row r="131" spans="1:7" s="12" customFormat="1" outlineLevel="5">
      <c r="A131" s="9" t="s">
        <v>107</v>
      </c>
      <c r="B131" s="18" t="s">
        <v>104</v>
      </c>
      <c r="C131" s="18" t="s">
        <v>108</v>
      </c>
      <c r="D131" s="20">
        <v>68936000</v>
      </c>
      <c r="E131" s="16">
        <f t="shared" si="2"/>
        <v>0</v>
      </c>
      <c r="F131" s="20">
        <v>68936000</v>
      </c>
      <c r="G131" s="11"/>
    </row>
    <row r="132" spans="1:7" s="12" customFormat="1" hidden="1" outlineLevel="5">
      <c r="A132" s="9"/>
      <c r="B132" s="18"/>
      <c r="C132" s="18"/>
      <c r="D132" s="20"/>
      <c r="E132" s="16">
        <f t="shared" si="2"/>
        <v>0</v>
      </c>
      <c r="F132" s="20"/>
      <c r="G132" s="11"/>
    </row>
    <row r="133" spans="1:7" s="12" customFormat="1" ht="42.75" collapsed="1">
      <c r="A133" s="13" t="s">
        <v>109</v>
      </c>
      <c r="B133" s="14" t="s">
        <v>110</v>
      </c>
      <c r="C133" s="14"/>
      <c r="D133" s="15">
        <f>D134</f>
        <v>737048.88</v>
      </c>
      <c r="E133" s="16">
        <f t="shared" si="2"/>
        <v>0</v>
      </c>
      <c r="F133" s="15">
        <f>F134</f>
        <v>737048.88</v>
      </c>
      <c r="G133" s="11"/>
    </row>
    <row r="134" spans="1:7" s="12" customFormat="1" ht="30" outlineLevel="1">
      <c r="A134" s="9" t="s">
        <v>111</v>
      </c>
      <c r="B134" s="18" t="s">
        <v>112</v>
      </c>
      <c r="C134" s="18"/>
      <c r="D134" s="20">
        <f>D135+D139+D143+D147</f>
        <v>737048.88</v>
      </c>
      <c r="E134" s="16">
        <f t="shared" si="2"/>
        <v>0</v>
      </c>
      <c r="F134" s="20">
        <f>F135+F139+F143+F147</f>
        <v>737048.88</v>
      </c>
      <c r="G134" s="11"/>
    </row>
    <row r="135" spans="1:7" s="12" customFormat="1" ht="30" outlineLevel="2">
      <c r="A135" s="9" t="s">
        <v>113</v>
      </c>
      <c r="B135" s="18" t="s">
        <v>114</v>
      </c>
      <c r="C135" s="18"/>
      <c r="D135" s="20">
        <f>D136</f>
        <v>100000</v>
      </c>
      <c r="E135" s="16">
        <f t="shared" si="2"/>
        <v>0</v>
      </c>
      <c r="F135" s="20">
        <f>F136</f>
        <v>100000</v>
      </c>
      <c r="G135" s="11"/>
    </row>
    <row r="136" spans="1:7" s="12" customFormat="1" outlineLevel="3">
      <c r="A136" s="9" t="s">
        <v>115</v>
      </c>
      <c r="B136" s="18" t="s">
        <v>116</v>
      </c>
      <c r="C136" s="18"/>
      <c r="D136" s="20">
        <f>D137</f>
        <v>100000</v>
      </c>
      <c r="E136" s="16">
        <f t="shared" si="2"/>
        <v>0</v>
      </c>
      <c r="F136" s="20">
        <f>F137</f>
        <v>100000</v>
      </c>
      <c r="G136" s="11"/>
    </row>
    <row r="137" spans="1:7" s="12" customFormat="1" ht="30" outlineLevel="4">
      <c r="A137" s="9" t="s">
        <v>12</v>
      </c>
      <c r="B137" s="18" t="s">
        <v>116</v>
      </c>
      <c r="C137" s="18" t="s">
        <v>13</v>
      </c>
      <c r="D137" s="20">
        <f>D138</f>
        <v>100000</v>
      </c>
      <c r="E137" s="16">
        <f t="shared" si="2"/>
        <v>0</v>
      </c>
      <c r="F137" s="20">
        <f>F138</f>
        <v>100000</v>
      </c>
      <c r="G137" s="11"/>
    </row>
    <row r="138" spans="1:7" s="12" customFormat="1" ht="30" outlineLevel="5">
      <c r="A138" s="9" t="s">
        <v>14</v>
      </c>
      <c r="B138" s="18" t="s">
        <v>116</v>
      </c>
      <c r="C138" s="18" t="s">
        <v>15</v>
      </c>
      <c r="D138" s="20">
        <v>100000</v>
      </c>
      <c r="E138" s="16">
        <f t="shared" si="2"/>
        <v>0</v>
      </c>
      <c r="F138" s="20">
        <v>100000</v>
      </c>
      <c r="G138" s="11"/>
    </row>
    <row r="139" spans="1:7" s="12" customFormat="1" hidden="1" outlineLevel="2">
      <c r="A139" s="9" t="s">
        <v>117</v>
      </c>
      <c r="B139" s="18" t="s">
        <v>118</v>
      </c>
      <c r="C139" s="18"/>
      <c r="D139" s="20">
        <f>D140</f>
        <v>0</v>
      </c>
      <c r="E139" s="16">
        <f t="shared" si="2"/>
        <v>0</v>
      </c>
      <c r="F139" s="20">
        <f>F140</f>
        <v>0</v>
      </c>
      <c r="G139" s="11"/>
    </row>
    <row r="140" spans="1:7" s="12" customFormat="1" hidden="1" outlineLevel="3">
      <c r="A140" s="9" t="s">
        <v>119</v>
      </c>
      <c r="B140" s="18" t="s">
        <v>120</v>
      </c>
      <c r="C140" s="18"/>
      <c r="D140" s="20">
        <f>D141</f>
        <v>0</v>
      </c>
      <c r="E140" s="16">
        <f t="shared" si="2"/>
        <v>0</v>
      </c>
      <c r="F140" s="20">
        <f>F141</f>
        <v>0</v>
      </c>
      <c r="G140" s="11"/>
    </row>
    <row r="141" spans="1:7" s="12" customFormat="1" ht="30" hidden="1" outlineLevel="4">
      <c r="A141" s="9" t="s">
        <v>12</v>
      </c>
      <c r="B141" s="18" t="s">
        <v>120</v>
      </c>
      <c r="C141" s="18" t="s">
        <v>13</v>
      </c>
      <c r="D141" s="20">
        <f>D142</f>
        <v>0</v>
      </c>
      <c r="E141" s="16">
        <f t="shared" si="2"/>
        <v>0</v>
      </c>
      <c r="F141" s="20">
        <f>F142</f>
        <v>0</v>
      </c>
      <c r="G141" s="11"/>
    </row>
    <row r="142" spans="1:7" s="12" customFormat="1" ht="30" hidden="1" outlineLevel="5">
      <c r="A142" s="9" t="s">
        <v>14</v>
      </c>
      <c r="B142" s="18" t="s">
        <v>120</v>
      </c>
      <c r="C142" s="18" t="s">
        <v>15</v>
      </c>
      <c r="D142" s="20">
        <v>0</v>
      </c>
      <c r="E142" s="16">
        <f t="shared" si="2"/>
        <v>0</v>
      </c>
      <c r="F142" s="20">
        <v>0</v>
      </c>
      <c r="G142" s="11"/>
    </row>
    <row r="143" spans="1:7" s="12" customFormat="1" ht="21" customHeight="1" outlineLevel="2" collapsed="1">
      <c r="A143" s="9" t="s">
        <v>121</v>
      </c>
      <c r="B143" s="18" t="s">
        <v>122</v>
      </c>
      <c r="C143" s="18"/>
      <c r="D143" s="20">
        <f>D144</f>
        <v>387048.88</v>
      </c>
      <c r="E143" s="16">
        <f t="shared" si="2"/>
        <v>0</v>
      </c>
      <c r="F143" s="20">
        <f>F144</f>
        <v>387048.88</v>
      </c>
      <c r="G143" s="11"/>
    </row>
    <row r="144" spans="1:7" s="12" customFormat="1" outlineLevel="3">
      <c r="A144" s="9" t="s">
        <v>123</v>
      </c>
      <c r="B144" s="18" t="s">
        <v>124</v>
      </c>
      <c r="C144" s="18"/>
      <c r="D144" s="20">
        <f>D145</f>
        <v>387048.88</v>
      </c>
      <c r="E144" s="16">
        <f t="shared" si="2"/>
        <v>0</v>
      </c>
      <c r="F144" s="20">
        <f>F145</f>
        <v>387048.88</v>
      </c>
      <c r="G144" s="11"/>
    </row>
    <row r="145" spans="1:7" s="12" customFormat="1" ht="30" outlineLevel="4">
      <c r="A145" s="9" t="s">
        <v>12</v>
      </c>
      <c r="B145" s="18" t="s">
        <v>124</v>
      </c>
      <c r="C145" s="18" t="s">
        <v>13</v>
      </c>
      <c r="D145" s="20">
        <f>D146</f>
        <v>387048.88</v>
      </c>
      <c r="E145" s="16">
        <f t="shared" si="2"/>
        <v>0</v>
      </c>
      <c r="F145" s="20">
        <f>F146</f>
        <v>387048.88</v>
      </c>
      <c r="G145" s="11"/>
    </row>
    <row r="146" spans="1:7" s="12" customFormat="1" ht="30" outlineLevel="5">
      <c r="A146" s="9" t="s">
        <v>14</v>
      </c>
      <c r="B146" s="18" t="s">
        <v>124</v>
      </c>
      <c r="C146" s="18" t="s">
        <v>15</v>
      </c>
      <c r="D146" s="20">
        <v>387048.88</v>
      </c>
      <c r="E146" s="16">
        <f t="shared" si="2"/>
        <v>0</v>
      </c>
      <c r="F146" s="20">
        <v>387048.88</v>
      </c>
      <c r="G146" s="11"/>
    </row>
    <row r="147" spans="1:7" s="12" customFormat="1" ht="30" outlineLevel="2">
      <c r="A147" s="9" t="s">
        <v>125</v>
      </c>
      <c r="B147" s="18" t="s">
        <v>126</v>
      </c>
      <c r="C147" s="18"/>
      <c r="D147" s="20">
        <f>D148</f>
        <v>250000</v>
      </c>
      <c r="E147" s="16">
        <f t="shared" si="2"/>
        <v>0</v>
      </c>
      <c r="F147" s="20">
        <f>F148</f>
        <v>250000</v>
      </c>
      <c r="G147" s="11"/>
    </row>
    <row r="148" spans="1:7" s="12" customFormat="1" outlineLevel="3">
      <c r="A148" s="9" t="s">
        <v>127</v>
      </c>
      <c r="B148" s="18" t="s">
        <v>128</v>
      </c>
      <c r="C148" s="18"/>
      <c r="D148" s="20">
        <f>D149</f>
        <v>250000</v>
      </c>
      <c r="E148" s="16">
        <f t="shared" si="2"/>
        <v>0</v>
      </c>
      <c r="F148" s="20">
        <f>F149</f>
        <v>250000</v>
      </c>
      <c r="G148" s="11"/>
    </row>
    <row r="149" spans="1:7" s="12" customFormat="1" ht="30" outlineLevel="4">
      <c r="A149" s="9" t="s">
        <v>12</v>
      </c>
      <c r="B149" s="18" t="s">
        <v>128</v>
      </c>
      <c r="C149" s="18" t="s">
        <v>13</v>
      </c>
      <c r="D149" s="20">
        <f>D150</f>
        <v>250000</v>
      </c>
      <c r="E149" s="16">
        <f t="shared" si="2"/>
        <v>0</v>
      </c>
      <c r="F149" s="20">
        <f>F150</f>
        <v>250000</v>
      </c>
      <c r="G149" s="11"/>
    </row>
    <row r="150" spans="1:7" s="12" customFormat="1" ht="30" outlineLevel="5">
      <c r="A150" s="9" t="s">
        <v>14</v>
      </c>
      <c r="B150" s="18" t="s">
        <v>128</v>
      </c>
      <c r="C150" s="18" t="s">
        <v>15</v>
      </c>
      <c r="D150" s="20">
        <v>250000</v>
      </c>
      <c r="E150" s="16">
        <f t="shared" si="2"/>
        <v>0</v>
      </c>
      <c r="F150" s="20">
        <v>250000</v>
      </c>
      <c r="G150" s="11"/>
    </row>
    <row r="151" spans="1:7" s="12" customFormat="1" ht="28.5">
      <c r="A151" s="13" t="s">
        <v>129</v>
      </c>
      <c r="B151" s="14" t="s">
        <v>130</v>
      </c>
      <c r="C151" s="14"/>
      <c r="D151" s="15">
        <f>D152+D163+D167+D171</f>
        <v>24478323</v>
      </c>
      <c r="E151" s="16">
        <f t="shared" si="2"/>
        <v>150000</v>
      </c>
      <c r="F151" s="15">
        <f>F152+F163+F167+F171</f>
        <v>24628323</v>
      </c>
      <c r="G151" s="11"/>
    </row>
    <row r="152" spans="1:7" s="12" customFormat="1" ht="30" outlineLevel="2">
      <c r="A152" s="9" t="s">
        <v>131</v>
      </c>
      <c r="B152" s="18" t="s">
        <v>132</v>
      </c>
      <c r="C152" s="18"/>
      <c r="D152" s="20">
        <f>D153+D160</f>
        <v>21005013.879999999</v>
      </c>
      <c r="E152" s="16">
        <f t="shared" si="2"/>
        <v>150000</v>
      </c>
      <c r="F152" s="20">
        <f>F153+F160</f>
        <v>21155013.879999999</v>
      </c>
      <c r="G152" s="11"/>
    </row>
    <row r="153" spans="1:7" s="12" customFormat="1" outlineLevel="3">
      <c r="A153" s="9" t="s">
        <v>133</v>
      </c>
      <c r="B153" s="18" t="s">
        <v>134</v>
      </c>
      <c r="C153" s="18"/>
      <c r="D153" s="20">
        <f>D154+D156+D158</f>
        <v>18352013.879999999</v>
      </c>
      <c r="E153" s="16">
        <f t="shared" si="2"/>
        <v>0</v>
      </c>
      <c r="F153" s="20">
        <f>F154+F156+F158</f>
        <v>18352013.879999999</v>
      </c>
      <c r="G153" s="11"/>
    </row>
    <row r="154" spans="1:7" s="12" customFormat="1" ht="45" outlineLevel="4">
      <c r="A154" s="9" t="s">
        <v>93</v>
      </c>
      <c r="B154" s="18" t="s">
        <v>134</v>
      </c>
      <c r="C154" s="18" t="s">
        <v>94</v>
      </c>
      <c r="D154" s="20">
        <f>D155</f>
        <v>14922147.58</v>
      </c>
      <c r="E154" s="16">
        <f t="shared" si="2"/>
        <v>0</v>
      </c>
      <c r="F154" s="20">
        <f>F155</f>
        <v>14922147.58</v>
      </c>
      <c r="G154" s="11"/>
    </row>
    <row r="155" spans="1:7" s="12" customFormat="1" outlineLevel="5">
      <c r="A155" s="9" t="s">
        <v>95</v>
      </c>
      <c r="B155" s="18" t="s">
        <v>134</v>
      </c>
      <c r="C155" s="18" t="s">
        <v>96</v>
      </c>
      <c r="D155" s="20">
        <v>14922147.58</v>
      </c>
      <c r="E155" s="16">
        <f t="shared" si="2"/>
        <v>0</v>
      </c>
      <c r="F155" s="20">
        <v>14922147.58</v>
      </c>
      <c r="G155" s="11"/>
    </row>
    <row r="156" spans="1:7" s="12" customFormat="1" ht="30" outlineLevel="4">
      <c r="A156" s="9" t="s">
        <v>12</v>
      </c>
      <c r="B156" s="18" t="s">
        <v>134</v>
      </c>
      <c r="C156" s="18" t="s">
        <v>13</v>
      </c>
      <c r="D156" s="20">
        <f>D157</f>
        <v>3427866.3</v>
      </c>
      <c r="E156" s="16">
        <f t="shared" si="2"/>
        <v>0</v>
      </c>
      <c r="F156" s="20">
        <f>F157</f>
        <v>3427866.3</v>
      </c>
      <c r="G156" s="11"/>
    </row>
    <row r="157" spans="1:7" s="12" customFormat="1" ht="30" outlineLevel="5">
      <c r="A157" s="9" t="s">
        <v>14</v>
      </c>
      <c r="B157" s="18" t="s">
        <v>134</v>
      </c>
      <c r="C157" s="18" t="s">
        <v>15</v>
      </c>
      <c r="D157" s="20">
        <v>3427866.3</v>
      </c>
      <c r="E157" s="16">
        <f t="shared" si="2"/>
        <v>0</v>
      </c>
      <c r="F157" s="20">
        <v>3427866.3</v>
      </c>
      <c r="G157" s="11"/>
    </row>
    <row r="158" spans="1:7" s="12" customFormat="1" outlineLevel="4">
      <c r="A158" s="9" t="s">
        <v>30</v>
      </c>
      <c r="B158" s="18" t="s">
        <v>134</v>
      </c>
      <c r="C158" s="18" t="s">
        <v>31</v>
      </c>
      <c r="D158" s="20">
        <v>2000</v>
      </c>
      <c r="E158" s="16">
        <f t="shared" si="2"/>
        <v>0</v>
      </c>
      <c r="F158" s="20">
        <v>2000</v>
      </c>
      <c r="G158" s="11"/>
    </row>
    <row r="159" spans="1:7" s="12" customFormat="1" outlineLevel="5">
      <c r="A159" s="9" t="s">
        <v>32</v>
      </c>
      <c r="B159" s="18" t="s">
        <v>134</v>
      </c>
      <c r="C159" s="18" t="s">
        <v>33</v>
      </c>
      <c r="D159" s="20">
        <v>2000</v>
      </c>
      <c r="E159" s="16">
        <f t="shared" si="2"/>
        <v>0</v>
      </c>
      <c r="F159" s="20">
        <v>2000</v>
      </c>
      <c r="G159" s="11"/>
    </row>
    <row r="160" spans="1:7" s="12" customFormat="1" outlineLevel="3">
      <c r="A160" s="9" t="s">
        <v>135</v>
      </c>
      <c r="B160" s="18" t="s">
        <v>136</v>
      </c>
      <c r="C160" s="18"/>
      <c r="D160" s="20">
        <f>D161</f>
        <v>2653000</v>
      </c>
      <c r="E160" s="16">
        <f t="shared" si="2"/>
        <v>150000</v>
      </c>
      <c r="F160" s="20">
        <f>F161</f>
        <v>2803000</v>
      </c>
      <c r="G160" s="11"/>
    </row>
    <row r="161" spans="1:7" s="12" customFormat="1" ht="30" outlineLevel="4">
      <c r="A161" s="9" t="s">
        <v>12</v>
      </c>
      <c r="B161" s="18" t="s">
        <v>136</v>
      </c>
      <c r="C161" s="18" t="s">
        <v>13</v>
      </c>
      <c r="D161" s="20">
        <f>D162</f>
        <v>2653000</v>
      </c>
      <c r="E161" s="16">
        <f t="shared" si="2"/>
        <v>150000</v>
      </c>
      <c r="F161" s="20">
        <f>F162</f>
        <v>2803000</v>
      </c>
      <c r="G161" s="11"/>
    </row>
    <row r="162" spans="1:7" s="12" customFormat="1" ht="30" outlineLevel="5">
      <c r="A162" s="9" t="s">
        <v>14</v>
      </c>
      <c r="B162" s="18" t="s">
        <v>136</v>
      </c>
      <c r="C162" s="18" t="s">
        <v>15</v>
      </c>
      <c r="D162" s="20">
        <v>2653000</v>
      </c>
      <c r="E162" s="16">
        <f t="shared" si="2"/>
        <v>150000</v>
      </c>
      <c r="F162" s="20">
        <v>2803000</v>
      </c>
      <c r="G162" s="11"/>
    </row>
    <row r="163" spans="1:7" s="12" customFormat="1" ht="30" outlineLevel="2">
      <c r="A163" s="9" t="s">
        <v>137</v>
      </c>
      <c r="B163" s="18" t="s">
        <v>138</v>
      </c>
      <c r="C163" s="18"/>
      <c r="D163" s="20">
        <f>D164</f>
        <v>751862.5</v>
      </c>
      <c r="E163" s="16">
        <f t="shared" si="2"/>
        <v>0</v>
      </c>
      <c r="F163" s="20">
        <f>F164</f>
        <v>751862.5</v>
      </c>
      <c r="G163" s="11"/>
    </row>
    <row r="164" spans="1:7" s="12" customFormat="1" outlineLevel="3">
      <c r="A164" s="9" t="s">
        <v>139</v>
      </c>
      <c r="B164" s="18" t="s">
        <v>140</v>
      </c>
      <c r="C164" s="18"/>
      <c r="D164" s="20">
        <f>D165</f>
        <v>751862.5</v>
      </c>
      <c r="E164" s="16">
        <f t="shared" si="2"/>
        <v>0</v>
      </c>
      <c r="F164" s="20">
        <f>F165</f>
        <v>751862.5</v>
      </c>
      <c r="G164" s="11"/>
    </row>
    <row r="165" spans="1:7" s="12" customFormat="1" ht="30" outlineLevel="4">
      <c r="A165" s="9" t="s">
        <v>12</v>
      </c>
      <c r="B165" s="18" t="s">
        <v>140</v>
      </c>
      <c r="C165" s="18" t="s">
        <v>13</v>
      </c>
      <c r="D165" s="20">
        <f>D166</f>
        <v>751862.5</v>
      </c>
      <c r="E165" s="16">
        <f t="shared" si="2"/>
        <v>0</v>
      </c>
      <c r="F165" s="20">
        <f>F166</f>
        <v>751862.5</v>
      </c>
      <c r="G165" s="11"/>
    </row>
    <row r="166" spans="1:7" s="12" customFormat="1" ht="30" outlineLevel="5">
      <c r="A166" s="9" t="s">
        <v>14</v>
      </c>
      <c r="B166" s="18" t="s">
        <v>140</v>
      </c>
      <c r="C166" s="18" t="s">
        <v>15</v>
      </c>
      <c r="D166" s="20">
        <v>751862.5</v>
      </c>
      <c r="E166" s="16">
        <f t="shared" si="2"/>
        <v>0</v>
      </c>
      <c r="F166" s="20">
        <v>751862.5</v>
      </c>
      <c r="G166" s="11"/>
    </row>
    <row r="167" spans="1:7" s="12" customFormat="1" ht="30" outlineLevel="2">
      <c r="A167" s="9" t="s">
        <v>141</v>
      </c>
      <c r="B167" s="18" t="s">
        <v>142</v>
      </c>
      <c r="C167" s="18"/>
      <c r="D167" s="20">
        <f>D168</f>
        <v>2685446.62</v>
      </c>
      <c r="E167" s="16">
        <f t="shared" si="2"/>
        <v>0</v>
      </c>
      <c r="F167" s="20">
        <f>F168</f>
        <v>2685446.62</v>
      </c>
      <c r="G167" s="11"/>
    </row>
    <row r="168" spans="1:7" s="12" customFormat="1" outlineLevel="3">
      <c r="A168" s="9" t="s">
        <v>143</v>
      </c>
      <c r="B168" s="18" t="s">
        <v>144</v>
      </c>
      <c r="C168" s="18"/>
      <c r="D168" s="20">
        <f>D169</f>
        <v>2685446.62</v>
      </c>
      <c r="E168" s="16">
        <f t="shared" si="2"/>
        <v>0</v>
      </c>
      <c r="F168" s="20">
        <f>F169</f>
        <v>2685446.62</v>
      </c>
      <c r="G168" s="11"/>
    </row>
    <row r="169" spans="1:7" s="12" customFormat="1" ht="30" outlineLevel="4">
      <c r="A169" s="9" t="s">
        <v>12</v>
      </c>
      <c r="B169" s="18" t="s">
        <v>144</v>
      </c>
      <c r="C169" s="18" t="s">
        <v>13</v>
      </c>
      <c r="D169" s="20">
        <f>D170</f>
        <v>2685446.62</v>
      </c>
      <c r="E169" s="16">
        <f t="shared" si="2"/>
        <v>0</v>
      </c>
      <c r="F169" s="20">
        <f>F170</f>
        <v>2685446.62</v>
      </c>
      <c r="G169" s="11"/>
    </row>
    <row r="170" spans="1:7" s="12" customFormat="1" ht="30" outlineLevel="5">
      <c r="A170" s="9" t="s">
        <v>14</v>
      </c>
      <c r="B170" s="18" t="s">
        <v>144</v>
      </c>
      <c r="C170" s="18" t="s">
        <v>15</v>
      </c>
      <c r="D170" s="20">
        <v>2685446.62</v>
      </c>
      <c r="E170" s="16">
        <f t="shared" si="2"/>
        <v>0</v>
      </c>
      <c r="F170" s="20">
        <v>2685446.62</v>
      </c>
      <c r="G170" s="11"/>
    </row>
    <row r="171" spans="1:7" s="12" customFormat="1" ht="30" outlineLevel="2">
      <c r="A171" s="9" t="s">
        <v>145</v>
      </c>
      <c r="B171" s="18" t="s">
        <v>146</v>
      </c>
      <c r="C171" s="18"/>
      <c r="D171" s="20">
        <f>D172</f>
        <v>36000</v>
      </c>
      <c r="E171" s="16">
        <f t="shared" si="2"/>
        <v>0</v>
      </c>
      <c r="F171" s="20">
        <f>F172</f>
        <v>36000</v>
      </c>
      <c r="G171" s="11"/>
    </row>
    <row r="172" spans="1:7" s="12" customFormat="1" ht="30" outlineLevel="3">
      <c r="A172" s="9" t="s">
        <v>147</v>
      </c>
      <c r="B172" s="18" t="s">
        <v>148</v>
      </c>
      <c r="C172" s="18"/>
      <c r="D172" s="20">
        <f>D173</f>
        <v>36000</v>
      </c>
      <c r="E172" s="16">
        <f t="shared" si="2"/>
        <v>0</v>
      </c>
      <c r="F172" s="20">
        <f>F173</f>
        <v>36000</v>
      </c>
      <c r="G172" s="11"/>
    </row>
    <row r="173" spans="1:7" s="12" customFormat="1" ht="30" outlineLevel="4">
      <c r="A173" s="9" t="s">
        <v>12</v>
      </c>
      <c r="B173" s="18" t="s">
        <v>148</v>
      </c>
      <c r="C173" s="18" t="s">
        <v>13</v>
      </c>
      <c r="D173" s="20">
        <f>D174</f>
        <v>36000</v>
      </c>
      <c r="E173" s="16">
        <f t="shared" si="2"/>
        <v>0</v>
      </c>
      <c r="F173" s="20">
        <f>F174</f>
        <v>36000</v>
      </c>
      <c r="G173" s="11"/>
    </row>
    <row r="174" spans="1:7" s="12" customFormat="1" ht="30" outlineLevel="5">
      <c r="A174" s="9" t="s">
        <v>14</v>
      </c>
      <c r="B174" s="18" t="s">
        <v>148</v>
      </c>
      <c r="C174" s="18" t="s">
        <v>15</v>
      </c>
      <c r="D174" s="20">
        <v>36000</v>
      </c>
      <c r="E174" s="16">
        <f t="shared" si="2"/>
        <v>0</v>
      </c>
      <c r="F174" s="20">
        <v>36000</v>
      </c>
      <c r="G174" s="11"/>
    </row>
    <row r="175" spans="1:7" s="12" customFormat="1" ht="28.5">
      <c r="A175" s="13" t="s">
        <v>149</v>
      </c>
      <c r="B175" s="14" t="s">
        <v>150</v>
      </c>
      <c r="C175" s="14"/>
      <c r="D175" s="15">
        <f>D176</f>
        <v>603533.24</v>
      </c>
      <c r="E175" s="16">
        <f t="shared" si="2"/>
        <v>0</v>
      </c>
      <c r="F175" s="15">
        <f>F176</f>
        <v>603533.24</v>
      </c>
      <c r="G175" s="11"/>
    </row>
    <row r="176" spans="1:7" s="12" customFormat="1" ht="30" outlineLevel="1">
      <c r="A176" s="9" t="s">
        <v>151</v>
      </c>
      <c r="B176" s="18" t="s">
        <v>152</v>
      </c>
      <c r="C176" s="18"/>
      <c r="D176" s="20">
        <f>D177</f>
        <v>603533.24</v>
      </c>
      <c r="E176" s="16">
        <f t="shared" ref="E176:E254" si="3">F176-D176</f>
        <v>0</v>
      </c>
      <c r="F176" s="20">
        <f>F177</f>
        <v>603533.24</v>
      </c>
      <c r="G176" s="11"/>
    </row>
    <row r="177" spans="1:7" s="12" customFormat="1" ht="45" outlineLevel="2">
      <c r="A177" s="9" t="s">
        <v>153</v>
      </c>
      <c r="B177" s="18" t="s">
        <v>154</v>
      </c>
      <c r="C177" s="18"/>
      <c r="D177" s="20">
        <f>D178+D183</f>
        <v>603533.24</v>
      </c>
      <c r="E177" s="16">
        <f t="shared" si="3"/>
        <v>0</v>
      </c>
      <c r="F177" s="20">
        <f>F178+F183</f>
        <v>603533.24</v>
      </c>
      <c r="G177" s="11"/>
    </row>
    <row r="178" spans="1:7" s="12" customFormat="1" ht="30" outlineLevel="3">
      <c r="A178" s="9" t="s">
        <v>155</v>
      </c>
      <c r="B178" s="18" t="s">
        <v>156</v>
      </c>
      <c r="C178" s="18"/>
      <c r="D178" s="20">
        <f>D179+D181</f>
        <v>553533.24</v>
      </c>
      <c r="E178" s="16">
        <f t="shared" si="3"/>
        <v>9437.5500000000466</v>
      </c>
      <c r="F178" s="20">
        <f>F179+F181</f>
        <v>562970.79</v>
      </c>
      <c r="G178" s="11"/>
    </row>
    <row r="179" spans="1:7" s="12" customFormat="1" ht="30" outlineLevel="4">
      <c r="A179" s="9" t="s">
        <v>12</v>
      </c>
      <c r="B179" s="18" t="s">
        <v>156</v>
      </c>
      <c r="C179" s="18" t="s">
        <v>13</v>
      </c>
      <c r="D179" s="20">
        <f>D180</f>
        <v>451583.24</v>
      </c>
      <c r="E179" s="16">
        <f t="shared" si="3"/>
        <v>-368899.95</v>
      </c>
      <c r="F179" s="20">
        <f>F180</f>
        <v>82683.289999999994</v>
      </c>
      <c r="G179" s="11"/>
    </row>
    <row r="180" spans="1:7" s="12" customFormat="1" ht="30" outlineLevel="5">
      <c r="A180" s="9" t="s">
        <v>14</v>
      </c>
      <c r="B180" s="18" t="s">
        <v>156</v>
      </c>
      <c r="C180" s="18" t="s">
        <v>15</v>
      </c>
      <c r="D180" s="20">
        <v>451583.24</v>
      </c>
      <c r="E180" s="16">
        <f t="shared" si="3"/>
        <v>-368899.95</v>
      </c>
      <c r="F180" s="20">
        <v>82683.289999999994</v>
      </c>
      <c r="G180" s="11"/>
    </row>
    <row r="181" spans="1:7" s="12" customFormat="1" outlineLevel="5">
      <c r="A181" s="9" t="s">
        <v>30</v>
      </c>
      <c r="B181" s="18" t="s">
        <v>156</v>
      </c>
      <c r="C181" s="18" t="s">
        <v>31</v>
      </c>
      <c r="D181" s="20">
        <f>D182</f>
        <v>101950</v>
      </c>
      <c r="E181" s="16">
        <f t="shared" si="3"/>
        <v>378337.5</v>
      </c>
      <c r="F181" s="20">
        <f>F182</f>
        <v>480287.5</v>
      </c>
      <c r="G181" s="11"/>
    </row>
    <row r="182" spans="1:7" s="12" customFormat="1" ht="45" outlineLevel="5">
      <c r="A182" s="9" t="s">
        <v>334</v>
      </c>
      <c r="B182" s="18" t="s">
        <v>156</v>
      </c>
      <c r="C182" s="18" t="s">
        <v>333</v>
      </c>
      <c r="D182" s="20">
        <v>101950</v>
      </c>
      <c r="E182" s="16">
        <f t="shared" si="3"/>
        <v>378337.5</v>
      </c>
      <c r="F182" s="20">
        <v>480287.5</v>
      </c>
      <c r="G182" s="11"/>
    </row>
    <row r="183" spans="1:7" s="12" customFormat="1" ht="30" outlineLevel="3">
      <c r="A183" s="9" t="s">
        <v>157</v>
      </c>
      <c r="B183" s="18" t="s">
        <v>158</v>
      </c>
      <c r="C183" s="18"/>
      <c r="D183" s="20">
        <f>D184</f>
        <v>50000</v>
      </c>
      <c r="E183" s="16">
        <f t="shared" si="3"/>
        <v>-9437.5500000000029</v>
      </c>
      <c r="F183" s="20">
        <f>F184</f>
        <v>40562.449999999997</v>
      </c>
      <c r="G183" s="11"/>
    </row>
    <row r="184" spans="1:7" s="12" customFormat="1" ht="30" outlineLevel="4">
      <c r="A184" s="9" t="s">
        <v>12</v>
      </c>
      <c r="B184" s="18" t="s">
        <v>158</v>
      </c>
      <c r="C184" s="18" t="s">
        <v>13</v>
      </c>
      <c r="D184" s="20">
        <f>D185</f>
        <v>50000</v>
      </c>
      <c r="E184" s="16">
        <f t="shared" si="3"/>
        <v>-9437.5500000000029</v>
      </c>
      <c r="F184" s="20">
        <f>F185</f>
        <v>40562.449999999997</v>
      </c>
      <c r="G184" s="11"/>
    </row>
    <row r="185" spans="1:7" s="12" customFormat="1" ht="30" outlineLevel="5">
      <c r="A185" s="9" t="s">
        <v>14</v>
      </c>
      <c r="B185" s="18" t="s">
        <v>158</v>
      </c>
      <c r="C185" s="18" t="s">
        <v>15</v>
      </c>
      <c r="D185" s="20">
        <v>50000</v>
      </c>
      <c r="E185" s="16">
        <f t="shared" si="3"/>
        <v>-9437.5500000000029</v>
      </c>
      <c r="F185" s="20">
        <v>40562.449999999997</v>
      </c>
      <c r="G185" s="11"/>
    </row>
    <row r="186" spans="1:7" s="12" customFormat="1" ht="28.5">
      <c r="A186" s="13" t="s">
        <v>159</v>
      </c>
      <c r="B186" s="14" t="s">
        <v>160</v>
      </c>
      <c r="C186" s="14"/>
      <c r="D186" s="15">
        <f>D187+D203</f>
        <v>28104859.260000002</v>
      </c>
      <c r="E186" s="16">
        <f t="shared" si="3"/>
        <v>-361684.41000000015</v>
      </c>
      <c r="F186" s="15">
        <f>F187+F203</f>
        <v>27743174.850000001</v>
      </c>
      <c r="G186" s="11"/>
    </row>
    <row r="187" spans="1:7" s="12" customFormat="1" ht="30" outlineLevel="1">
      <c r="A187" s="9" t="s">
        <v>161</v>
      </c>
      <c r="B187" s="18" t="s">
        <v>162</v>
      </c>
      <c r="C187" s="18"/>
      <c r="D187" s="20">
        <f>D188+D195+D199</f>
        <v>25824859.260000002</v>
      </c>
      <c r="E187" s="16">
        <f t="shared" si="3"/>
        <v>-361684.41000000015</v>
      </c>
      <c r="F187" s="20">
        <f>F188+F195+F199</f>
        <v>25463174.850000001</v>
      </c>
      <c r="G187" s="11"/>
    </row>
    <row r="188" spans="1:7" s="12" customFormat="1" ht="33" customHeight="1" outlineLevel="2">
      <c r="A188" s="9" t="s">
        <v>163</v>
      </c>
      <c r="B188" s="18" t="s">
        <v>164</v>
      </c>
      <c r="C188" s="18"/>
      <c r="D188" s="20">
        <f>D189+D192</f>
        <v>19366413.75</v>
      </c>
      <c r="E188" s="16">
        <f t="shared" si="3"/>
        <v>-361684.41000000015</v>
      </c>
      <c r="F188" s="20">
        <f>F189+F192</f>
        <v>19004729.34</v>
      </c>
      <c r="G188" s="11"/>
    </row>
    <row r="189" spans="1:7" s="12" customFormat="1" ht="30" outlineLevel="3">
      <c r="A189" s="9" t="s">
        <v>165</v>
      </c>
      <c r="B189" s="18" t="s">
        <v>166</v>
      </c>
      <c r="C189" s="18"/>
      <c r="D189" s="20">
        <f>D190</f>
        <v>13312456.550000001</v>
      </c>
      <c r="E189" s="16">
        <f t="shared" si="3"/>
        <v>-345882.73000000045</v>
      </c>
      <c r="F189" s="20">
        <f>F190</f>
        <v>12966573.82</v>
      </c>
      <c r="G189" s="11"/>
    </row>
    <row r="190" spans="1:7" s="12" customFormat="1" ht="30" outlineLevel="4">
      <c r="A190" s="9" t="s">
        <v>12</v>
      </c>
      <c r="B190" s="18" t="s">
        <v>166</v>
      </c>
      <c r="C190" s="18" t="s">
        <v>13</v>
      </c>
      <c r="D190" s="20">
        <f>D191</f>
        <v>13312456.550000001</v>
      </c>
      <c r="E190" s="16">
        <f t="shared" si="3"/>
        <v>-345882.73000000045</v>
      </c>
      <c r="F190" s="20">
        <f>F191</f>
        <v>12966573.82</v>
      </c>
      <c r="G190" s="11"/>
    </row>
    <row r="191" spans="1:7" s="12" customFormat="1" ht="30" outlineLevel="5">
      <c r="A191" s="9" t="s">
        <v>14</v>
      </c>
      <c r="B191" s="18" t="s">
        <v>166</v>
      </c>
      <c r="C191" s="18" t="s">
        <v>15</v>
      </c>
      <c r="D191" s="20">
        <v>13312456.550000001</v>
      </c>
      <c r="E191" s="16">
        <f t="shared" si="3"/>
        <v>-345882.73000000045</v>
      </c>
      <c r="F191" s="20">
        <v>12966573.82</v>
      </c>
      <c r="G191" s="11"/>
    </row>
    <row r="192" spans="1:7" s="12" customFormat="1" outlineLevel="5">
      <c r="A192" s="9" t="s">
        <v>331</v>
      </c>
      <c r="B192" s="18" t="s">
        <v>332</v>
      </c>
      <c r="C192" s="18"/>
      <c r="D192" s="20">
        <f>D193</f>
        <v>6053957.2000000002</v>
      </c>
      <c r="E192" s="16">
        <f t="shared" si="3"/>
        <v>-15801.680000000633</v>
      </c>
      <c r="F192" s="20">
        <f>F193</f>
        <v>6038155.5199999996</v>
      </c>
      <c r="G192" s="11"/>
    </row>
    <row r="193" spans="1:7" s="12" customFormat="1" ht="30" outlineLevel="5">
      <c r="A193" s="9" t="s">
        <v>12</v>
      </c>
      <c r="B193" s="18" t="s">
        <v>332</v>
      </c>
      <c r="C193" s="18" t="s">
        <v>13</v>
      </c>
      <c r="D193" s="20">
        <f>D194</f>
        <v>6053957.2000000002</v>
      </c>
      <c r="E193" s="16">
        <f t="shared" si="3"/>
        <v>-15801.680000000633</v>
      </c>
      <c r="F193" s="20">
        <f>F194</f>
        <v>6038155.5199999996</v>
      </c>
      <c r="G193" s="11"/>
    </row>
    <row r="194" spans="1:7" s="12" customFormat="1" ht="30" outlineLevel="5">
      <c r="A194" s="9" t="s">
        <v>14</v>
      </c>
      <c r="B194" s="18" t="s">
        <v>332</v>
      </c>
      <c r="C194" s="18" t="s">
        <v>15</v>
      </c>
      <c r="D194" s="20">
        <v>6053957.2000000002</v>
      </c>
      <c r="E194" s="16">
        <f t="shared" si="3"/>
        <v>-15801.680000000633</v>
      </c>
      <c r="F194" s="20">
        <v>6038155.5199999996</v>
      </c>
      <c r="G194" s="11"/>
    </row>
    <row r="195" spans="1:7" s="12" customFormat="1" outlineLevel="2">
      <c r="A195" s="9" t="s">
        <v>167</v>
      </c>
      <c r="B195" s="18" t="s">
        <v>168</v>
      </c>
      <c r="C195" s="18"/>
      <c r="D195" s="20">
        <f>D196</f>
        <v>6123009</v>
      </c>
      <c r="E195" s="16">
        <f t="shared" si="3"/>
        <v>0</v>
      </c>
      <c r="F195" s="20">
        <f>F196</f>
        <v>6123009</v>
      </c>
      <c r="G195" s="11"/>
    </row>
    <row r="196" spans="1:7" s="12" customFormat="1" outlineLevel="3">
      <c r="A196" s="9" t="s">
        <v>169</v>
      </c>
      <c r="B196" s="18" t="s">
        <v>170</v>
      </c>
      <c r="C196" s="18"/>
      <c r="D196" s="20">
        <f>D197</f>
        <v>6123009</v>
      </c>
      <c r="E196" s="16">
        <f t="shared" si="3"/>
        <v>0</v>
      </c>
      <c r="F196" s="20">
        <f>F197</f>
        <v>6123009</v>
      </c>
      <c r="G196" s="11"/>
    </row>
    <row r="197" spans="1:7" s="12" customFormat="1" ht="30" outlineLevel="4">
      <c r="A197" s="9" t="s">
        <v>12</v>
      </c>
      <c r="B197" s="18" t="s">
        <v>170</v>
      </c>
      <c r="C197" s="18" t="s">
        <v>13</v>
      </c>
      <c r="D197" s="20">
        <f>D198</f>
        <v>6123009</v>
      </c>
      <c r="E197" s="16">
        <f t="shared" si="3"/>
        <v>0</v>
      </c>
      <c r="F197" s="20">
        <f>F198</f>
        <v>6123009</v>
      </c>
      <c r="G197" s="11"/>
    </row>
    <row r="198" spans="1:7" s="12" customFormat="1" ht="30" outlineLevel="5">
      <c r="A198" s="9" t="s">
        <v>14</v>
      </c>
      <c r="B198" s="18" t="s">
        <v>170</v>
      </c>
      <c r="C198" s="18" t="s">
        <v>15</v>
      </c>
      <c r="D198" s="20">
        <v>6123009</v>
      </c>
      <c r="E198" s="16">
        <f t="shared" si="3"/>
        <v>0</v>
      </c>
      <c r="F198" s="20">
        <v>6123009</v>
      </c>
      <c r="G198" s="11"/>
    </row>
    <row r="199" spans="1:7" s="12" customFormat="1" outlineLevel="2">
      <c r="A199" s="9" t="s">
        <v>171</v>
      </c>
      <c r="B199" s="18" t="s">
        <v>172</v>
      </c>
      <c r="C199" s="18"/>
      <c r="D199" s="20">
        <f>D200</f>
        <v>335436.51</v>
      </c>
      <c r="E199" s="16">
        <f t="shared" si="3"/>
        <v>0</v>
      </c>
      <c r="F199" s="20">
        <f>F200</f>
        <v>335436.51</v>
      </c>
      <c r="G199" s="11"/>
    </row>
    <row r="200" spans="1:7" s="12" customFormat="1" ht="30" outlineLevel="3">
      <c r="A200" s="9" t="s">
        <v>173</v>
      </c>
      <c r="B200" s="18" t="s">
        <v>174</v>
      </c>
      <c r="C200" s="18"/>
      <c r="D200" s="20">
        <f>D201</f>
        <v>335436.51</v>
      </c>
      <c r="E200" s="16">
        <f t="shared" si="3"/>
        <v>0</v>
      </c>
      <c r="F200" s="20">
        <f>F201</f>
        <v>335436.51</v>
      </c>
      <c r="G200" s="11"/>
    </row>
    <row r="201" spans="1:7" s="12" customFormat="1" ht="30" outlineLevel="4">
      <c r="A201" s="9" t="s">
        <v>12</v>
      </c>
      <c r="B201" s="18" t="s">
        <v>174</v>
      </c>
      <c r="C201" s="18" t="s">
        <v>13</v>
      </c>
      <c r="D201" s="20">
        <f>D202</f>
        <v>335436.51</v>
      </c>
      <c r="E201" s="16">
        <f t="shared" si="3"/>
        <v>0</v>
      </c>
      <c r="F201" s="20">
        <f>F202</f>
        <v>335436.51</v>
      </c>
      <c r="G201" s="11"/>
    </row>
    <row r="202" spans="1:7" s="12" customFormat="1" ht="30" outlineLevel="5">
      <c r="A202" s="9" t="s">
        <v>14</v>
      </c>
      <c r="B202" s="18" t="s">
        <v>174</v>
      </c>
      <c r="C202" s="18" t="s">
        <v>15</v>
      </c>
      <c r="D202" s="20">
        <v>335436.51</v>
      </c>
      <c r="E202" s="16">
        <f t="shared" si="3"/>
        <v>0</v>
      </c>
      <c r="F202" s="20">
        <v>335436.51</v>
      </c>
      <c r="G202" s="11"/>
    </row>
    <row r="203" spans="1:7" s="12" customFormat="1" ht="30" outlineLevel="1">
      <c r="A203" s="9" t="s">
        <v>175</v>
      </c>
      <c r="B203" s="18" t="s">
        <v>176</v>
      </c>
      <c r="C203" s="18"/>
      <c r="D203" s="20">
        <f>D204+D216+D208+D212</f>
        <v>2280000</v>
      </c>
      <c r="E203" s="16">
        <f t="shared" si="3"/>
        <v>0</v>
      </c>
      <c r="F203" s="20">
        <f>F204+F216+F208+F212</f>
        <v>2280000</v>
      </c>
      <c r="G203" s="11"/>
    </row>
    <row r="204" spans="1:7" s="12" customFormat="1" ht="30" outlineLevel="2">
      <c r="A204" s="9" t="s">
        <v>177</v>
      </c>
      <c r="B204" s="18" t="s">
        <v>178</v>
      </c>
      <c r="C204" s="18"/>
      <c r="D204" s="20">
        <f>D205</f>
        <v>428452.17</v>
      </c>
      <c r="E204" s="16">
        <f t="shared" si="3"/>
        <v>0</v>
      </c>
      <c r="F204" s="20">
        <f>F205</f>
        <v>428452.17</v>
      </c>
      <c r="G204" s="11"/>
    </row>
    <row r="205" spans="1:7" s="12" customFormat="1" ht="30" outlineLevel="3">
      <c r="A205" s="9" t="s">
        <v>179</v>
      </c>
      <c r="B205" s="18" t="s">
        <v>180</v>
      </c>
      <c r="C205" s="18"/>
      <c r="D205" s="20">
        <f>D206</f>
        <v>428452.17</v>
      </c>
      <c r="E205" s="16">
        <f t="shared" si="3"/>
        <v>0</v>
      </c>
      <c r="F205" s="20">
        <f>F206</f>
        <v>428452.17</v>
      </c>
      <c r="G205" s="11"/>
    </row>
    <row r="206" spans="1:7" s="12" customFormat="1" ht="30" outlineLevel="4">
      <c r="A206" s="9" t="s">
        <v>12</v>
      </c>
      <c r="B206" s="18" t="s">
        <v>180</v>
      </c>
      <c r="C206" s="18" t="s">
        <v>13</v>
      </c>
      <c r="D206" s="20">
        <f>D207</f>
        <v>428452.17</v>
      </c>
      <c r="E206" s="16">
        <f t="shared" si="3"/>
        <v>0</v>
      </c>
      <c r="F206" s="20">
        <f>F207</f>
        <v>428452.17</v>
      </c>
      <c r="G206" s="11"/>
    </row>
    <row r="207" spans="1:7" s="12" customFormat="1" ht="30" outlineLevel="5">
      <c r="A207" s="9" t="s">
        <v>14</v>
      </c>
      <c r="B207" s="18" t="s">
        <v>180</v>
      </c>
      <c r="C207" s="18" t="s">
        <v>15</v>
      </c>
      <c r="D207" s="20">
        <v>428452.17</v>
      </c>
      <c r="E207" s="16">
        <f t="shared" si="3"/>
        <v>0</v>
      </c>
      <c r="F207" s="20">
        <v>428452.17</v>
      </c>
      <c r="G207" s="11"/>
    </row>
    <row r="208" spans="1:7" s="12" customFormat="1" ht="30" outlineLevel="5">
      <c r="A208" s="9" t="s">
        <v>359</v>
      </c>
      <c r="B208" s="18" t="s">
        <v>363</v>
      </c>
      <c r="C208" s="18"/>
      <c r="D208" s="20">
        <f>D209</f>
        <v>724230.49</v>
      </c>
      <c r="E208" s="16">
        <f t="shared" si="3"/>
        <v>0</v>
      </c>
      <c r="F208" s="20">
        <f>F209</f>
        <v>724230.49</v>
      </c>
      <c r="G208" s="11"/>
    </row>
    <row r="209" spans="1:7" s="12" customFormat="1" outlineLevel="5">
      <c r="A209" s="9" t="s">
        <v>360</v>
      </c>
      <c r="B209" s="18" t="s">
        <v>364</v>
      </c>
      <c r="C209" s="18"/>
      <c r="D209" s="20">
        <f>D210</f>
        <v>724230.49</v>
      </c>
      <c r="E209" s="16">
        <f t="shared" si="3"/>
        <v>0</v>
      </c>
      <c r="F209" s="20">
        <f>F210</f>
        <v>724230.49</v>
      </c>
      <c r="G209" s="11"/>
    </row>
    <row r="210" spans="1:7" s="12" customFormat="1" ht="30" outlineLevel="5">
      <c r="A210" s="9" t="s">
        <v>12</v>
      </c>
      <c r="B210" s="18" t="s">
        <v>364</v>
      </c>
      <c r="C210" s="18" t="s">
        <v>13</v>
      </c>
      <c r="D210" s="20">
        <f>D211</f>
        <v>724230.49</v>
      </c>
      <c r="E210" s="16">
        <f t="shared" si="3"/>
        <v>0</v>
      </c>
      <c r="F210" s="20">
        <f>F211</f>
        <v>724230.49</v>
      </c>
      <c r="G210" s="11"/>
    </row>
    <row r="211" spans="1:7" s="12" customFormat="1" ht="30" outlineLevel="5">
      <c r="A211" s="9" t="s">
        <v>14</v>
      </c>
      <c r="B211" s="18" t="s">
        <v>364</v>
      </c>
      <c r="C211" s="18" t="s">
        <v>15</v>
      </c>
      <c r="D211" s="20">
        <v>724230.49</v>
      </c>
      <c r="E211" s="16">
        <f t="shared" si="3"/>
        <v>0</v>
      </c>
      <c r="F211" s="20">
        <v>724230.49</v>
      </c>
      <c r="G211" s="11"/>
    </row>
    <row r="212" spans="1:7" s="12" customFormat="1" ht="45" outlineLevel="5">
      <c r="A212" s="9" t="s">
        <v>361</v>
      </c>
      <c r="B212" s="18" t="s">
        <v>365</v>
      </c>
      <c r="C212" s="18"/>
      <c r="D212" s="20">
        <f>D213</f>
        <v>604976.11</v>
      </c>
      <c r="E212" s="16">
        <f t="shared" si="3"/>
        <v>0</v>
      </c>
      <c r="F212" s="20">
        <f>F213</f>
        <v>604976.11</v>
      </c>
      <c r="G212" s="11"/>
    </row>
    <row r="213" spans="1:7" s="12" customFormat="1" ht="30" outlineLevel="5">
      <c r="A213" s="9" t="s">
        <v>362</v>
      </c>
      <c r="B213" s="18" t="s">
        <v>366</v>
      </c>
      <c r="C213" s="18"/>
      <c r="D213" s="20">
        <f>D214</f>
        <v>604976.11</v>
      </c>
      <c r="E213" s="16">
        <f t="shared" si="3"/>
        <v>0</v>
      </c>
      <c r="F213" s="20">
        <f>F214</f>
        <v>604976.11</v>
      </c>
      <c r="G213" s="11"/>
    </row>
    <row r="214" spans="1:7" s="12" customFormat="1" ht="30" outlineLevel="5">
      <c r="A214" s="9" t="s">
        <v>12</v>
      </c>
      <c r="B214" s="18" t="s">
        <v>366</v>
      </c>
      <c r="C214" s="18" t="s">
        <v>13</v>
      </c>
      <c r="D214" s="20">
        <f>D215</f>
        <v>604976.11</v>
      </c>
      <c r="E214" s="16">
        <f t="shared" si="3"/>
        <v>0</v>
      </c>
      <c r="F214" s="20">
        <f>F215</f>
        <v>604976.11</v>
      </c>
      <c r="G214" s="11"/>
    </row>
    <row r="215" spans="1:7" s="12" customFormat="1" ht="30" outlineLevel="5">
      <c r="A215" s="9" t="s">
        <v>14</v>
      </c>
      <c r="B215" s="18" t="s">
        <v>366</v>
      </c>
      <c r="C215" s="18" t="s">
        <v>15</v>
      </c>
      <c r="D215" s="20">
        <v>604976.11</v>
      </c>
      <c r="E215" s="16">
        <f t="shared" si="3"/>
        <v>0</v>
      </c>
      <c r="F215" s="20">
        <v>604976.11</v>
      </c>
      <c r="G215" s="11"/>
    </row>
    <row r="216" spans="1:7" s="12" customFormat="1" ht="45" outlineLevel="2">
      <c r="A216" s="9" t="s">
        <v>181</v>
      </c>
      <c r="B216" s="18" t="s">
        <v>182</v>
      </c>
      <c r="C216" s="18"/>
      <c r="D216" s="20">
        <f>D217</f>
        <v>522341.23</v>
      </c>
      <c r="E216" s="16">
        <f t="shared" si="3"/>
        <v>0</v>
      </c>
      <c r="F216" s="20">
        <f>F217</f>
        <v>522341.23</v>
      </c>
      <c r="G216" s="11"/>
    </row>
    <row r="217" spans="1:7" s="12" customFormat="1" ht="30" outlineLevel="3">
      <c r="A217" s="9" t="s">
        <v>183</v>
      </c>
      <c r="B217" s="18" t="s">
        <v>184</v>
      </c>
      <c r="C217" s="18"/>
      <c r="D217" s="20">
        <f>D218</f>
        <v>522341.23</v>
      </c>
      <c r="E217" s="16">
        <f t="shared" si="3"/>
        <v>0</v>
      </c>
      <c r="F217" s="20">
        <f>F218</f>
        <v>522341.23</v>
      </c>
      <c r="G217" s="11"/>
    </row>
    <row r="218" spans="1:7" s="12" customFormat="1" ht="30" outlineLevel="4">
      <c r="A218" s="9" t="s">
        <v>12</v>
      </c>
      <c r="B218" s="18" t="s">
        <v>184</v>
      </c>
      <c r="C218" s="18" t="s">
        <v>13</v>
      </c>
      <c r="D218" s="20">
        <f>D219</f>
        <v>522341.23</v>
      </c>
      <c r="E218" s="16">
        <f t="shared" si="3"/>
        <v>0</v>
      </c>
      <c r="F218" s="20">
        <f>F219</f>
        <v>522341.23</v>
      </c>
      <c r="G218" s="11"/>
    </row>
    <row r="219" spans="1:7" s="12" customFormat="1" ht="30" outlineLevel="5">
      <c r="A219" s="9" t="s">
        <v>14</v>
      </c>
      <c r="B219" s="18" t="s">
        <v>184</v>
      </c>
      <c r="C219" s="18" t="s">
        <v>15</v>
      </c>
      <c r="D219" s="20">
        <v>522341.23</v>
      </c>
      <c r="E219" s="16">
        <f t="shared" si="3"/>
        <v>0</v>
      </c>
      <c r="F219" s="20">
        <v>522341.23</v>
      </c>
      <c r="G219" s="11"/>
    </row>
    <row r="220" spans="1:7" s="12" customFormat="1" ht="42.75">
      <c r="A220" s="13" t="s">
        <v>185</v>
      </c>
      <c r="B220" s="14" t="s">
        <v>186</v>
      </c>
      <c r="C220" s="14"/>
      <c r="D220" s="15">
        <f>D221+D225+D238</f>
        <v>53123028.409999996</v>
      </c>
      <c r="E220" s="16">
        <f t="shared" si="3"/>
        <v>14999159.99000001</v>
      </c>
      <c r="F220" s="15">
        <f>F221+F225+F238</f>
        <v>68122188.400000006</v>
      </c>
      <c r="G220" s="11"/>
    </row>
    <row r="221" spans="1:7" s="12" customFormat="1" ht="30" hidden="1" outlineLevel="2">
      <c r="A221" s="9" t="s">
        <v>187</v>
      </c>
      <c r="B221" s="18" t="s">
        <v>188</v>
      </c>
      <c r="C221" s="18"/>
      <c r="D221" s="20">
        <f>D222</f>
        <v>0</v>
      </c>
      <c r="E221" s="16">
        <f t="shared" si="3"/>
        <v>0</v>
      </c>
      <c r="F221" s="20">
        <f>F222</f>
        <v>0</v>
      </c>
      <c r="G221" s="11"/>
    </row>
    <row r="222" spans="1:7" s="12" customFormat="1" ht="34.5" hidden="1" customHeight="1" outlineLevel="3">
      <c r="A222" s="9" t="s">
        <v>354</v>
      </c>
      <c r="B222" s="18" t="s">
        <v>189</v>
      </c>
      <c r="C222" s="18"/>
      <c r="D222" s="20">
        <f>D223</f>
        <v>0</v>
      </c>
      <c r="E222" s="16">
        <f t="shared" si="3"/>
        <v>0</v>
      </c>
      <c r="F222" s="20">
        <f>F223</f>
        <v>0</v>
      </c>
      <c r="G222" s="11"/>
    </row>
    <row r="223" spans="1:7" s="12" customFormat="1" ht="30" hidden="1" outlineLevel="4">
      <c r="A223" s="9" t="s">
        <v>12</v>
      </c>
      <c r="B223" s="18" t="s">
        <v>189</v>
      </c>
      <c r="C223" s="18" t="s">
        <v>13</v>
      </c>
      <c r="D223" s="20">
        <f>D224</f>
        <v>0</v>
      </c>
      <c r="E223" s="16">
        <f t="shared" si="3"/>
        <v>0</v>
      </c>
      <c r="F223" s="20">
        <f>F224</f>
        <v>0</v>
      </c>
      <c r="G223" s="11"/>
    </row>
    <row r="224" spans="1:7" s="12" customFormat="1" ht="30" hidden="1" outlineLevel="5">
      <c r="A224" s="9" t="s">
        <v>14</v>
      </c>
      <c r="B224" s="18" t="s">
        <v>189</v>
      </c>
      <c r="C224" s="18" t="s">
        <v>15</v>
      </c>
      <c r="D224" s="20"/>
      <c r="E224" s="16">
        <f t="shared" si="3"/>
        <v>0</v>
      </c>
      <c r="F224" s="20"/>
      <c r="G224" s="11"/>
    </row>
    <row r="225" spans="1:7" s="12" customFormat="1" outlineLevel="2" collapsed="1">
      <c r="A225" s="9" t="s">
        <v>190</v>
      </c>
      <c r="B225" s="18" t="s">
        <v>191</v>
      </c>
      <c r="C225" s="18"/>
      <c r="D225" s="20">
        <f>D226+D229+D232+D235</f>
        <v>25623028.41</v>
      </c>
      <c r="E225" s="16">
        <f t="shared" si="3"/>
        <v>14606348.52</v>
      </c>
      <c r="F225" s="20">
        <f>F226+F229+F232+F235</f>
        <v>40229376.93</v>
      </c>
      <c r="G225" s="11"/>
    </row>
    <row r="226" spans="1:7" s="12" customFormat="1" ht="30" outlineLevel="3">
      <c r="A226" s="9" t="s">
        <v>192</v>
      </c>
      <c r="B226" s="18" t="s">
        <v>193</v>
      </c>
      <c r="C226" s="18"/>
      <c r="D226" s="20">
        <f>D227</f>
        <v>680394.63</v>
      </c>
      <c r="E226" s="16">
        <f t="shared" si="3"/>
        <v>0</v>
      </c>
      <c r="F226" s="20">
        <f>F227</f>
        <v>680394.63</v>
      </c>
      <c r="G226" s="11"/>
    </row>
    <row r="227" spans="1:7" s="12" customFormat="1" ht="30" outlineLevel="4">
      <c r="A227" s="9" t="s">
        <v>12</v>
      </c>
      <c r="B227" s="18" t="s">
        <v>193</v>
      </c>
      <c r="C227" s="18" t="s">
        <v>13</v>
      </c>
      <c r="D227" s="20">
        <f>D228</f>
        <v>680394.63</v>
      </c>
      <c r="E227" s="16">
        <f t="shared" si="3"/>
        <v>0</v>
      </c>
      <c r="F227" s="20">
        <f>F228</f>
        <v>680394.63</v>
      </c>
      <c r="G227" s="11"/>
    </row>
    <row r="228" spans="1:7" s="12" customFormat="1" ht="30" outlineLevel="5">
      <c r="A228" s="9" t="s">
        <v>14</v>
      </c>
      <c r="B228" s="18" t="s">
        <v>193</v>
      </c>
      <c r="C228" s="18" t="s">
        <v>15</v>
      </c>
      <c r="D228" s="20">
        <v>680394.63</v>
      </c>
      <c r="E228" s="16">
        <f t="shared" si="3"/>
        <v>0</v>
      </c>
      <c r="F228" s="20">
        <v>680394.63</v>
      </c>
      <c r="G228" s="11"/>
    </row>
    <row r="229" spans="1:7" s="12" customFormat="1" ht="45" outlineLevel="3">
      <c r="A229" s="9" t="s">
        <v>194</v>
      </c>
      <c r="B229" s="18" t="s">
        <v>195</v>
      </c>
      <c r="C229" s="18"/>
      <c r="D229" s="20">
        <f>D230</f>
        <v>2814000</v>
      </c>
      <c r="E229" s="16">
        <f t="shared" si="3"/>
        <v>-392811.4700000002</v>
      </c>
      <c r="F229" s="20">
        <f>F230</f>
        <v>2421188.5299999998</v>
      </c>
      <c r="G229" s="11"/>
    </row>
    <row r="230" spans="1:7" s="12" customFormat="1" ht="30" outlineLevel="4">
      <c r="A230" s="9" t="s">
        <v>12</v>
      </c>
      <c r="B230" s="18" t="s">
        <v>195</v>
      </c>
      <c r="C230" s="18" t="s">
        <v>13</v>
      </c>
      <c r="D230" s="20">
        <f>D231</f>
        <v>2814000</v>
      </c>
      <c r="E230" s="16">
        <f t="shared" si="3"/>
        <v>-392811.4700000002</v>
      </c>
      <c r="F230" s="20">
        <f>F231</f>
        <v>2421188.5299999998</v>
      </c>
      <c r="G230" s="11"/>
    </row>
    <row r="231" spans="1:7" s="12" customFormat="1" ht="30" outlineLevel="5">
      <c r="A231" s="9" t="s">
        <v>14</v>
      </c>
      <c r="B231" s="18" t="s">
        <v>195</v>
      </c>
      <c r="C231" s="18" t="s">
        <v>15</v>
      </c>
      <c r="D231" s="20">
        <v>2814000</v>
      </c>
      <c r="E231" s="16">
        <f t="shared" si="3"/>
        <v>-392811.4700000002</v>
      </c>
      <c r="F231" s="20">
        <v>2421188.5299999998</v>
      </c>
      <c r="G231" s="11"/>
    </row>
    <row r="232" spans="1:7" s="12" customFormat="1" ht="45" outlineLevel="3">
      <c r="A232" s="9" t="s">
        <v>196</v>
      </c>
      <c r="B232" s="18" t="s">
        <v>197</v>
      </c>
      <c r="C232" s="18"/>
      <c r="D232" s="20">
        <f>D233</f>
        <v>15000000</v>
      </c>
      <c r="E232" s="16">
        <f t="shared" si="3"/>
        <v>15000000</v>
      </c>
      <c r="F232" s="20">
        <f>F233</f>
        <v>30000000</v>
      </c>
      <c r="G232" s="11"/>
    </row>
    <row r="233" spans="1:7" s="12" customFormat="1" outlineLevel="4">
      <c r="A233" s="9" t="s">
        <v>30</v>
      </c>
      <c r="B233" s="18" t="s">
        <v>197</v>
      </c>
      <c r="C233" s="18" t="s">
        <v>31</v>
      </c>
      <c r="D233" s="20">
        <f>D234</f>
        <v>15000000</v>
      </c>
      <c r="E233" s="16">
        <f t="shared" si="3"/>
        <v>15000000</v>
      </c>
      <c r="F233" s="20">
        <f>F234</f>
        <v>30000000</v>
      </c>
      <c r="G233" s="11"/>
    </row>
    <row r="234" spans="1:7" s="12" customFormat="1" ht="45" outlineLevel="5">
      <c r="A234" s="9" t="s">
        <v>334</v>
      </c>
      <c r="B234" s="18" t="s">
        <v>197</v>
      </c>
      <c r="C234" s="18" t="s">
        <v>333</v>
      </c>
      <c r="D234" s="20">
        <v>15000000</v>
      </c>
      <c r="E234" s="16">
        <f t="shared" si="3"/>
        <v>15000000</v>
      </c>
      <c r="F234" s="20">
        <v>30000000</v>
      </c>
      <c r="G234" s="11"/>
    </row>
    <row r="235" spans="1:7" s="12" customFormat="1" ht="112.5" customHeight="1" outlineLevel="3">
      <c r="A235" s="21" t="s">
        <v>198</v>
      </c>
      <c r="B235" s="18" t="s">
        <v>199</v>
      </c>
      <c r="C235" s="18"/>
      <c r="D235" s="20">
        <f>D236</f>
        <v>7128633.7800000003</v>
      </c>
      <c r="E235" s="16">
        <f t="shared" si="3"/>
        <v>-840.01000000070781</v>
      </c>
      <c r="F235" s="20">
        <f>F236</f>
        <v>7127793.7699999996</v>
      </c>
      <c r="G235" s="11"/>
    </row>
    <row r="236" spans="1:7" s="12" customFormat="1" ht="30" outlineLevel="4">
      <c r="A236" s="9" t="s">
        <v>12</v>
      </c>
      <c r="B236" s="18" t="s">
        <v>199</v>
      </c>
      <c r="C236" s="18" t="s">
        <v>13</v>
      </c>
      <c r="D236" s="20">
        <f>D237</f>
        <v>7128633.7800000003</v>
      </c>
      <c r="E236" s="16">
        <f t="shared" si="3"/>
        <v>-840.01000000070781</v>
      </c>
      <c r="F236" s="20">
        <f>F237</f>
        <v>7127793.7699999996</v>
      </c>
      <c r="G236" s="11"/>
    </row>
    <row r="237" spans="1:7" s="12" customFormat="1" ht="30" outlineLevel="5">
      <c r="A237" s="9" t="s">
        <v>14</v>
      </c>
      <c r="B237" s="18" t="s">
        <v>199</v>
      </c>
      <c r="C237" s="18" t="s">
        <v>15</v>
      </c>
      <c r="D237" s="20">
        <v>7128633.7800000003</v>
      </c>
      <c r="E237" s="16">
        <f t="shared" si="3"/>
        <v>-840.01000000070781</v>
      </c>
      <c r="F237" s="20">
        <v>7127793.7699999996</v>
      </c>
      <c r="G237" s="11"/>
    </row>
    <row r="238" spans="1:7" s="12" customFormat="1" ht="30" outlineLevel="2">
      <c r="A238" s="9" t="s">
        <v>200</v>
      </c>
      <c r="B238" s="18" t="s">
        <v>201</v>
      </c>
      <c r="C238" s="18"/>
      <c r="D238" s="20">
        <f>D239+D244</f>
        <v>27500000</v>
      </c>
      <c r="E238" s="16">
        <f t="shared" si="3"/>
        <v>392811.46999999881</v>
      </c>
      <c r="F238" s="20">
        <f>F239+F244</f>
        <v>27892811.469999999</v>
      </c>
      <c r="G238" s="11"/>
    </row>
    <row r="239" spans="1:7" s="12" customFormat="1" outlineLevel="3">
      <c r="A239" s="9" t="s">
        <v>202</v>
      </c>
      <c r="B239" s="18" t="s">
        <v>203</v>
      </c>
      <c r="C239" s="18"/>
      <c r="D239" s="20">
        <f>D240+D242</f>
        <v>13500000</v>
      </c>
      <c r="E239" s="16">
        <f t="shared" si="3"/>
        <v>830000</v>
      </c>
      <c r="F239" s="20">
        <f>F240+F242</f>
        <v>14330000</v>
      </c>
      <c r="G239" s="11"/>
    </row>
    <row r="240" spans="1:7" s="12" customFormat="1" ht="30" outlineLevel="4">
      <c r="A240" s="9" t="s">
        <v>12</v>
      </c>
      <c r="B240" s="18" t="s">
        <v>203</v>
      </c>
      <c r="C240" s="18" t="s">
        <v>13</v>
      </c>
      <c r="D240" s="20">
        <f>D241</f>
        <v>13498738.369999999</v>
      </c>
      <c r="E240" s="16">
        <f t="shared" si="3"/>
        <v>830000</v>
      </c>
      <c r="F240" s="20">
        <f>F241</f>
        <v>14328738.369999999</v>
      </c>
      <c r="G240" s="11"/>
    </row>
    <row r="241" spans="1:7" s="12" customFormat="1" ht="30" outlineLevel="5">
      <c r="A241" s="9" t="s">
        <v>14</v>
      </c>
      <c r="B241" s="18" t="s">
        <v>203</v>
      </c>
      <c r="C241" s="18" t="s">
        <v>15</v>
      </c>
      <c r="D241" s="20">
        <v>13498738.369999999</v>
      </c>
      <c r="E241" s="16">
        <f t="shared" si="3"/>
        <v>830000</v>
      </c>
      <c r="F241" s="20">
        <v>14328738.369999999</v>
      </c>
      <c r="G241" s="11"/>
    </row>
    <row r="242" spans="1:7" s="12" customFormat="1" outlineLevel="5">
      <c r="A242" s="9" t="s">
        <v>30</v>
      </c>
      <c r="B242" s="18" t="s">
        <v>203</v>
      </c>
      <c r="C242" s="18" t="s">
        <v>31</v>
      </c>
      <c r="D242" s="20">
        <f>D243</f>
        <v>1261.6300000000001</v>
      </c>
      <c r="E242" s="16">
        <f t="shared" si="3"/>
        <v>0</v>
      </c>
      <c r="F242" s="20">
        <f>F243</f>
        <v>1261.6300000000001</v>
      </c>
      <c r="G242" s="11"/>
    </row>
    <row r="243" spans="1:7" s="12" customFormat="1" outlineLevel="5">
      <c r="A243" s="9" t="s">
        <v>32</v>
      </c>
      <c r="B243" s="18" t="s">
        <v>203</v>
      </c>
      <c r="C243" s="18" t="s">
        <v>33</v>
      </c>
      <c r="D243" s="20">
        <v>1261.6300000000001</v>
      </c>
      <c r="E243" s="16">
        <f t="shared" si="3"/>
        <v>0</v>
      </c>
      <c r="F243" s="20">
        <v>1261.6300000000001</v>
      </c>
      <c r="G243" s="11"/>
    </row>
    <row r="244" spans="1:7" s="12" customFormat="1" ht="30" outlineLevel="3">
      <c r="A244" s="9" t="s">
        <v>204</v>
      </c>
      <c r="B244" s="18" t="s">
        <v>205</v>
      </c>
      <c r="C244" s="18"/>
      <c r="D244" s="20">
        <f>D245</f>
        <v>14000000</v>
      </c>
      <c r="E244" s="16">
        <f t="shared" si="3"/>
        <v>-437188.52999999933</v>
      </c>
      <c r="F244" s="20">
        <f>F245</f>
        <v>13562811.470000001</v>
      </c>
      <c r="G244" s="11"/>
    </row>
    <row r="245" spans="1:7" s="12" customFormat="1" outlineLevel="4">
      <c r="A245" s="9" t="s">
        <v>30</v>
      </c>
      <c r="B245" s="18" t="s">
        <v>205</v>
      </c>
      <c r="C245" s="18" t="s">
        <v>31</v>
      </c>
      <c r="D245" s="20">
        <f>D246</f>
        <v>14000000</v>
      </c>
      <c r="E245" s="16">
        <f t="shared" si="3"/>
        <v>-437188.52999999933</v>
      </c>
      <c r="F245" s="20">
        <f>F246</f>
        <v>13562811.470000001</v>
      </c>
      <c r="G245" s="11"/>
    </row>
    <row r="246" spans="1:7" s="12" customFormat="1" outlineLevel="5">
      <c r="A246" s="9" t="s">
        <v>32</v>
      </c>
      <c r="B246" s="18" t="s">
        <v>205</v>
      </c>
      <c r="C246" s="18" t="s">
        <v>33</v>
      </c>
      <c r="D246" s="20">
        <v>14000000</v>
      </c>
      <c r="E246" s="16">
        <f t="shared" si="3"/>
        <v>-437188.52999999933</v>
      </c>
      <c r="F246" s="20">
        <v>13562811.470000001</v>
      </c>
      <c r="G246" s="11"/>
    </row>
    <row r="247" spans="1:7" s="12" customFormat="1" ht="28.5">
      <c r="A247" s="13" t="s">
        <v>206</v>
      </c>
      <c r="B247" s="14" t="s">
        <v>207</v>
      </c>
      <c r="C247" s="14"/>
      <c r="D247" s="15">
        <f>D248+D255</f>
        <v>8501372.3499999996</v>
      </c>
      <c r="E247" s="16">
        <f t="shared" si="3"/>
        <v>0</v>
      </c>
      <c r="F247" s="15">
        <f>F248+F255</f>
        <v>8501372.3499999996</v>
      </c>
      <c r="G247" s="11"/>
    </row>
    <row r="248" spans="1:7" s="12" customFormat="1" ht="30" hidden="1" outlineLevel="2">
      <c r="A248" s="9" t="s">
        <v>208</v>
      </c>
      <c r="B248" s="18" t="s">
        <v>209</v>
      </c>
      <c r="C248" s="18"/>
      <c r="D248" s="20">
        <f>D249+D252</f>
        <v>0</v>
      </c>
      <c r="E248" s="16">
        <f t="shared" si="3"/>
        <v>0</v>
      </c>
      <c r="F248" s="20">
        <f>F249+F252</f>
        <v>0</v>
      </c>
      <c r="G248" s="11"/>
    </row>
    <row r="249" spans="1:7" s="12" customFormat="1" ht="30" hidden="1" outlineLevel="3">
      <c r="A249" s="9" t="s">
        <v>210</v>
      </c>
      <c r="B249" s="18" t="s">
        <v>211</v>
      </c>
      <c r="C249" s="18"/>
      <c r="D249" s="20">
        <f>D250</f>
        <v>0</v>
      </c>
      <c r="E249" s="16">
        <f t="shared" si="3"/>
        <v>0</v>
      </c>
      <c r="F249" s="20">
        <f>F250</f>
        <v>0</v>
      </c>
      <c r="G249" s="11"/>
    </row>
    <row r="250" spans="1:7" s="12" customFormat="1" ht="30" hidden="1" outlineLevel="4">
      <c r="A250" s="9" t="s">
        <v>12</v>
      </c>
      <c r="B250" s="18" t="s">
        <v>211</v>
      </c>
      <c r="C250" s="18" t="s">
        <v>13</v>
      </c>
      <c r="D250" s="20">
        <f>D251</f>
        <v>0</v>
      </c>
      <c r="E250" s="16">
        <f t="shared" si="3"/>
        <v>0</v>
      </c>
      <c r="F250" s="20">
        <f>F251</f>
        <v>0</v>
      </c>
      <c r="G250" s="11"/>
    </row>
    <row r="251" spans="1:7" s="12" customFormat="1" ht="30" hidden="1" outlineLevel="5">
      <c r="A251" s="9" t="s">
        <v>14</v>
      </c>
      <c r="B251" s="18" t="s">
        <v>211</v>
      </c>
      <c r="C251" s="18" t="s">
        <v>15</v>
      </c>
      <c r="D251" s="20">
        <v>0</v>
      </c>
      <c r="E251" s="16">
        <f t="shared" si="3"/>
        <v>0</v>
      </c>
      <c r="F251" s="20">
        <v>0</v>
      </c>
      <c r="G251" s="11"/>
    </row>
    <row r="252" spans="1:7" s="12" customFormat="1" ht="30" hidden="1" outlineLevel="3">
      <c r="A252" s="9" t="s">
        <v>212</v>
      </c>
      <c r="B252" s="18" t="s">
        <v>213</v>
      </c>
      <c r="C252" s="18"/>
      <c r="D252" s="20">
        <f>D253</f>
        <v>0</v>
      </c>
      <c r="E252" s="16">
        <f t="shared" si="3"/>
        <v>0</v>
      </c>
      <c r="F252" s="20">
        <f>F253</f>
        <v>0</v>
      </c>
      <c r="G252" s="11"/>
    </row>
    <row r="253" spans="1:7" s="12" customFormat="1" ht="30" hidden="1" outlineLevel="4">
      <c r="A253" s="9" t="s">
        <v>12</v>
      </c>
      <c r="B253" s="18" t="s">
        <v>213</v>
      </c>
      <c r="C253" s="18" t="s">
        <v>13</v>
      </c>
      <c r="D253" s="20">
        <f>D254</f>
        <v>0</v>
      </c>
      <c r="E253" s="16">
        <f t="shared" si="3"/>
        <v>0</v>
      </c>
      <c r="F253" s="20">
        <f>F254</f>
        <v>0</v>
      </c>
      <c r="G253" s="11"/>
    </row>
    <row r="254" spans="1:7" s="12" customFormat="1" ht="30" hidden="1" outlineLevel="5">
      <c r="A254" s="9" t="s">
        <v>14</v>
      </c>
      <c r="B254" s="18" t="s">
        <v>213</v>
      </c>
      <c r="C254" s="18" t="s">
        <v>15</v>
      </c>
      <c r="D254" s="20">
        <v>0</v>
      </c>
      <c r="E254" s="16">
        <f t="shared" si="3"/>
        <v>0</v>
      </c>
      <c r="F254" s="20">
        <v>0</v>
      </c>
      <c r="G254" s="11"/>
    </row>
    <row r="255" spans="1:7" s="12" customFormat="1" outlineLevel="2" collapsed="1">
      <c r="A255" s="9" t="s">
        <v>214</v>
      </c>
      <c r="B255" s="18" t="s">
        <v>215</v>
      </c>
      <c r="C255" s="18"/>
      <c r="D255" s="20">
        <f>D256</f>
        <v>8501372.3499999996</v>
      </c>
      <c r="E255" s="16">
        <f t="shared" ref="E255:E327" si="4">F255-D255</f>
        <v>0</v>
      </c>
      <c r="F255" s="20">
        <f>F256</f>
        <v>8501372.3499999996</v>
      </c>
      <c r="G255" s="11"/>
    </row>
    <row r="256" spans="1:7" s="12" customFormat="1" outlineLevel="3">
      <c r="A256" s="9" t="s">
        <v>216</v>
      </c>
      <c r="B256" s="18" t="s">
        <v>217</v>
      </c>
      <c r="C256" s="18"/>
      <c r="D256" s="20">
        <f>D257</f>
        <v>8501372.3499999996</v>
      </c>
      <c r="E256" s="16">
        <f t="shared" si="4"/>
        <v>0</v>
      </c>
      <c r="F256" s="20">
        <f>F257</f>
        <v>8501372.3499999996</v>
      </c>
      <c r="G256" s="11"/>
    </row>
    <row r="257" spans="1:7" s="12" customFormat="1" ht="30" outlineLevel="4">
      <c r="A257" s="9" t="s">
        <v>12</v>
      </c>
      <c r="B257" s="18" t="s">
        <v>217</v>
      </c>
      <c r="C257" s="18" t="s">
        <v>13</v>
      </c>
      <c r="D257" s="20">
        <f>D258</f>
        <v>8501372.3499999996</v>
      </c>
      <c r="E257" s="16">
        <f t="shared" si="4"/>
        <v>0</v>
      </c>
      <c r="F257" s="20">
        <f>F258</f>
        <v>8501372.3499999996</v>
      </c>
      <c r="G257" s="11"/>
    </row>
    <row r="258" spans="1:7" s="12" customFormat="1" ht="30" outlineLevel="5">
      <c r="A258" s="9" t="s">
        <v>14</v>
      </c>
      <c r="B258" s="18" t="s">
        <v>217</v>
      </c>
      <c r="C258" s="18" t="s">
        <v>15</v>
      </c>
      <c r="D258" s="20">
        <v>8501372.3499999996</v>
      </c>
      <c r="E258" s="16">
        <f t="shared" si="4"/>
        <v>0</v>
      </c>
      <c r="F258" s="20">
        <v>8501372.3499999996</v>
      </c>
      <c r="G258" s="11"/>
    </row>
    <row r="259" spans="1:7" s="12" customFormat="1" ht="33" customHeight="1">
      <c r="A259" s="13" t="s">
        <v>218</v>
      </c>
      <c r="B259" s="14" t="s">
        <v>219</v>
      </c>
      <c r="C259" s="14"/>
      <c r="D259" s="15">
        <f>D260+D268+D272+D276+D280+D284+D288+D292+D264</f>
        <v>567850</v>
      </c>
      <c r="E259" s="16">
        <f t="shared" si="4"/>
        <v>0</v>
      </c>
      <c r="F259" s="15">
        <f>F260+F268+F272+F276+F280+F284+F288+F292+F264</f>
        <v>567850</v>
      </c>
      <c r="G259" s="11"/>
    </row>
    <row r="260" spans="1:7" s="12" customFormat="1" ht="50.25" customHeight="1" outlineLevel="2">
      <c r="A260" s="9" t="s">
        <v>220</v>
      </c>
      <c r="B260" s="18" t="s">
        <v>221</v>
      </c>
      <c r="C260" s="18"/>
      <c r="D260" s="20">
        <f>D261</f>
        <v>60000</v>
      </c>
      <c r="E260" s="16">
        <f t="shared" si="4"/>
        <v>-14400</v>
      </c>
      <c r="F260" s="20">
        <f>F261</f>
        <v>45600</v>
      </c>
      <c r="G260" s="11"/>
    </row>
    <row r="261" spans="1:7" s="12" customFormat="1" ht="45" outlineLevel="3">
      <c r="A261" s="9" t="s">
        <v>222</v>
      </c>
      <c r="B261" s="18" t="s">
        <v>223</v>
      </c>
      <c r="C261" s="18"/>
      <c r="D261" s="20">
        <f>D262</f>
        <v>60000</v>
      </c>
      <c r="E261" s="16">
        <f t="shared" si="4"/>
        <v>-14400</v>
      </c>
      <c r="F261" s="20">
        <f>F262</f>
        <v>45600</v>
      </c>
      <c r="G261" s="11"/>
    </row>
    <row r="262" spans="1:7" s="12" customFormat="1" ht="30" outlineLevel="4">
      <c r="A262" s="9" t="s">
        <v>12</v>
      </c>
      <c r="B262" s="18" t="s">
        <v>223</v>
      </c>
      <c r="C262" s="18" t="s">
        <v>13</v>
      </c>
      <c r="D262" s="20">
        <f>D263</f>
        <v>60000</v>
      </c>
      <c r="E262" s="16">
        <f t="shared" si="4"/>
        <v>-14400</v>
      </c>
      <c r="F262" s="20">
        <f>F263</f>
        <v>45600</v>
      </c>
      <c r="G262" s="11"/>
    </row>
    <row r="263" spans="1:7" s="12" customFormat="1" ht="30" outlineLevel="5">
      <c r="A263" s="9" t="s">
        <v>14</v>
      </c>
      <c r="B263" s="18" t="s">
        <v>223</v>
      </c>
      <c r="C263" s="18" t="s">
        <v>15</v>
      </c>
      <c r="D263" s="20">
        <v>60000</v>
      </c>
      <c r="E263" s="16">
        <f t="shared" si="4"/>
        <v>-14400</v>
      </c>
      <c r="F263" s="20">
        <v>45600</v>
      </c>
      <c r="G263" s="11"/>
    </row>
    <row r="264" spans="1:7" s="12" customFormat="1" ht="50.25" customHeight="1" outlineLevel="5">
      <c r="A264" s="9" t="s">
        <v>335</v>
      </c>
      <c r="B264" s="18" t="s">
        <v>337</v>
      </c>
      <c r="C264" s="18"/>
      <c r="D264" s="20">
        <f>D265</f>
        <v>154236.67000000001</v>
      </c>
      <c r="E264" s="16">
        <f t="shared" si="4"/>
        <v>0</v>
      </c>
      <c r="F264" s="20">
        <f>F265</f>
        <v>154236.67000000001</v>
      </c>
      <c r="G264" s="11"/>
    </row>
    <row r="265" spans="1:7" s="12" customFormat="1" ht="45" outlineLevel="5">
      <c r="A265" s="9" t="s">
        <v>336</v>
      </c>
      <c r="B265" s="18" t="s">
        <v>337</v>
      </c>
      <c r="C265" s="18"/>
      <c r="D265" s="20">
        <f>D266</f>
        <v>154236.67000000001</v>
      </c>
      <c r="E265" s="16">
        <f t="shared" si="4"/>
        <v>0</v>
      </c>
      <c r="F265" s="20">
        <f>F266</f>
        <v>154236.67000000001</v>
      </c>
      <c r="G265" s="11"/>
    </row>
    <row r="266" spans="1:7" s="12" customFormat="1" ht="30" outlineLevel="5">
      <c r="A266" s="9" t="s">
        <v>12</v>
      </c>
      <c r="B266" s="18" t="s">
        <v>337</v>
      </c>
      <c r="C266" s="18" t="s">
        <v>13</v>
      </c>
      <c r="D266" s="20">
        <f>D267</f>
        <v>154236.67000000001</v>
      </c>
      <c r="E266" s="16">
        <f t="shared" si="4"/>
        <v>0</v>
      </c>
      <c r="F266" s="20">
        <f>F267</f>
        <v>154236.67000000001</v>
      </c>
      <c r="G266" s="11"/>
    </row>
    <row r="267" spans="1:7" s="12" customFormat="1" ht="30" outlineLevel="5">
      <c r="A267" s="9" t="s">
        <v>14</v>
      </c>
      <c r="B267" s="18" t="s">
        <v>337</v>
      </c>
      <c r="C267" s="18" t="s">
        <v>15</v>
      </c>
      <c r="D267" s="36">
        <v>154236.67000000001</v>
      </c>
      <c r="E267" s="16">
        <f t="shared" si="4"/>
        <v>0</v>
      </c>
      <c r="F267" s="36">
        <v>154236.67000000001</v>
      </c>
      <c r="G267" s="11"/>
    </row>
    <row r="268" spans="1:7" s="12" customFormat="1" ht="45" outlineLevel="2">
      <c r="A268" s="9" t="s">
        <v>224</v>
      </c>
      <c r="B268" s="18" t="s">
        <v>225</v>
      </c>
      <c r="C268" s="18"/>
      <c r="D268" s="20">
        <f>D269</f>
        <v>38050</v>
      </c>
      <c r="E268" s="16">
        <f t="shared" si="4"/>
        <v>0</v>
      </c>
      <c r="F268" s="20">
        <f>F269</f>
        <v>38050</v>
      </c>
      <c r="G268" s="11"/>
    </row>
    <row r="269" spans="1:7" s="12" customFormat="1" ht="30" outlineLevel="3">
      <c r="A269" s="9" t="s">
        <v>226</v>
      </c>
      <c r="B269" s="18" t="s">
        <v>227</v>
      </c>
      <c r="C269" s="18"/>
      <c r="D269" s="20">
        <f>D270</f>
        <v>38050</v>
      </c>
      <c r="E269" s="16">
        <f t="shared" si="4"/>
        <v>0</v>
      </c>
      <c r="F269" s="20">
        <f>F270</f>
        <v>38050</v>
      </c>
      <c r="G269" s="11"/>
    </row>
    <row r="270" spans="1:7" s="12" customFormat="1" ht="30" outlineLevel="4">
      <c r="A270" s="9" t="s">
        <v>12</v>
      </c>
      <c r="B270" s="18" t="s">
        <v>227</v>
      </c>
      <c r="C270" s="18" t="s">
        <v>13</v>
      </c>
      <c r="D270" s="20">
        <f>D271</f>
        <v>38050</v>
      </c>
      <c r="E270" s="16">
        <f t="shared" si="4"/>
        <v>0</v>
      </c>
      <c r="F270" s="20">
        <f>F271</f>
        <v>38050</v>
      </c>
      <c r="G270" s="11"/>
    </row>
    <row r="271" spans="1:7" s="12" customFormat="1" ht="30" outlineLevel="5">
      <c r="A271" s="9" t="s">
        <v>14</v>
      </c>
      <c r="B271" s="18" t="s">
        <v>227</v>
      </c>
      <c r="C271" s="18" t="s">
        <v>15</v>
      </c>
      <c r="D271" s="20">
        <v>38050</v>
      </c>
      <c r="E271" s="16">
        <f t="shared" si="4"/>
        <v>0</v>
      </c>
      <c r="F271" s="20">
        <v>38050</v>
      </c>
      <c r="G271" s="11"/>
    </row>
    <row r="272" spans="1:7" s="12" customFormat="1" ht="60" outlineLevel="2">
      <c r="A272" s="9" t="s">
        <v>228</v>
      </c>
      <c r="B272" s="18" t="s">
        <v>229</v>
      </c>
      <c r="C272" s="18"/>
      <c r="D272" s="20">
        <f>D273</f>
        <v>47850</v>
      </c>
      <c r="E272" s="16">
        <f t="shared" si="4"/>
        <v>14400</v>
      </c>
      <c r="F272" s="20">
        <f>F273</f>
        <v>62250</v>
      </c>
      <c r="G272" s="11"/>
    </row>
    <row r="273" spans="1:7" s="12" customFormat="1" ht="60" outlineLevel="3">
      <c r="A273" s="9" t="s">
        <v>230</v>
      </c>
      <c r="B273" s="18" t="s">
        <v>231</v>
      </c>
      <c r="C273" s="18"/>
      <c r="D273" s="20">
        <f>D274</f>
        <v>47850</v>
      </c>
      <c r="E273" s="16">
        <f t="shared" si="4"/>
        <v>14400</v>
      </c>
      <c r="F273" s="20">
        <f>F274</f>
        <v>62250</v>
      </c>
      <c r="G273" s="11"/>
    </row>
    <row r="274" spans="1:7" s="12" customFormat="1" ht="30" outlineLevel="4">
      <c r="A274" s="9" t="s">
        <v>12</v>
      </c>
      <c r="B274" s="18" t="s">
        <v>231</v>
      </c>
      <c r="C274" s="18" t="s">
        <v>13</v>
      </c>
      <c r="D274" s="20">
        <f>D275</f>
        <v>47850</v>
      </c>
      <c r="E274" s="16">
        <f t="shared" si="4"/>
        <v>14400</v>
      </c>
      <c r="F274" s="20">
        <f>F275</f>
        <v>62250</v>
      </c>
      <c r="G274" s="11"/>
    </row>
    <row r="275" spans="1:7" s="12" customFormat="1" ht="30" outlineLevel="5">
      <c r="A275" s="9" t="s">
        <v>14</v>
      </c>
      <c r="B275" s="18" t="s">
        <v>231</v>
      </c>
      <c r="C275" s="18" t="s">
        <v>15</v>
      </c>
      <c r="D275" s="20">
        <v>47850</v>
      </c>
      <c r="E275" s="16">
        <f t="shared" si="4"/>
        <v>14400</v>
      </c>
      <c r="F275" s="20">
        <v>62250</v>
      </c>
      <c r="G275" s="11"/>
    </row>
    <row r="276" spans="1:7" s="12" customFormat="1" ht="45" outlineLevel="2">
      <c r="A276" s="9" t="s">
        <v>232</v>
      </c>
      <c r="B276" s="18" t="s">
        <v>233</v>
      </c>
      <c r="C276" s="18"/>
      <c r="D276" s="20">
        <f>D277</f>
        <v>11000</v>
      </c>
      <c r="E276" s="16">
        <f t="shared" si="4"/>
        <v>0</v>
      </c>
      <c r="F276" s="20">
        <f>F277</f>
        <v>11000</v>
      </c>
      <c r="G276" s="11"/>
    </row>
    <row r="277" spans="1:7" s="12" customFormat="1" ht="45" outlineLevel="3">
      <c r="A277" s="9" t="s">
        <v>234</v>
      </c>
      <c r="B277" s="18" t="s">
        <v>235</v>
      </c>
      <c r="C277" s="18"/>
      <c r="D277" s="20">
        <f>D278</f>
        <v>11000</v>
      </c>
      <c r="E277" s="16">
        <f t="shared" si="4"/>
        <v>0</v>
      </c>
      <c r="F277" s="20">
        <f>F278</f>
        <v>11000</v>
      </c>
      <c r="G277" s="11"/>
    </row>
    <row r="278" spans="1:7" s="12" customFormat="1" ht="30" outlineLevel="4">
      <c r="A278" s="9" t="s">
        <v>12</v>
      </c>
      <c r="B278" s="18" t="s">
        <v>235</v>
      </c>
      <c r="C278" s="18" t="s">
        <v>13</v>
      </c>
      <c r="D278" s="20">
        <f>D279</f>
        <v>11000</v>
      </c>
      <c r="E278" s="16">
        <f t="shared" si="4"/>
        <v>0</v>
      </c>
      <c r="F278" s="20">
        <f>F279</f>
        <v>11000</v>
      </c>
      <c r="G278" s="11"/>
    </row>
    <row r="279" spans="1:7" s="12" customFormat="1" ht="30" outlineLevel="5">
      <c r="A279" s="9" t="s">
        <v>14</v>
      </c>
      <c r="B279" s="18" t="s">
        <v>235</v>
      </c>
      <c r="C279" s="18" t="s">
        <v>15</v>
      </c>
      <c r="D279" s="20">
        <v>11000</v>
      </c>
      <c r="E279" s="16">
        <f t="shared" si="4"/>
        <v>0</v>
      </c>
      <c r="F279" s="20">
        <v>11000</v>
      </c>
      <c r="G279" s="11"/>
    </row>
    <row r="280" spans="1:7" s="12" customFormat="1" ht="30" outlineLevel="2">
      <c r="A280" s="9" t="s">
        <v>236</v>
      </c>
      <c r="B280" s="18" t="s">
        <v>237</v>
      </c>
      <c r="C280" s="18"/>
      <c r="D280" s="20">
        <f>D281</f>
        <v>248880.33</v>
      </c>
      <c r="E280" s="16">
        <f t="shared" si="4"/>
        <v>0</v>
      </c>
      <c r="F280" s="20">
        <f>F281</f>
        <v>248880.33</v>
      </c>
      <c r="G280" s="11"/>
    </row>
    <row r="281" spans="1:7" s="12" customFormat="1" ht="30" outlineLevel="3">
      <c r="A281" s="9" t="s">
        <v>238</v>
      </c>
      <c r="B281" s="18" t="s">
        <v>239</v>
      </c>
      <c r="C281" s="18"/>
      <c r="D281" s="20">
        <f>D282</f>
        <v>248880.33</v>
      </c>
      <c r="E281" s="16">
        <f t="shared" si="4"/>
        <v>0</v>
      </c>
      <c r="F281" s="20">
        <f>F282</f>
        <v>248880.33</v>
      </c>
      <c r="G281" s="11"/>
    </row>
    <row r="282" spans="1:7" s="12" customFormat="1" ht="30" outlineLevel="4">
      <c r="A282" s="9" t="s">
        <v>12</v>
      </c>
      <c r="B282" s="18" t="s">
        <v>239</v>
      </c>
      <c r="C282" s="18" t="s">
        <v>13</v>
      </c>
      <c r="D282" s="20">
        <f>D283</f>
        <v>248880.33</v>
      </c>
      <c r="E282" s="16">
        <f t="shared" si="4"/>
        <v>0</v>
      </c>
      <c r="F282" s="20">
        <f>F283</f>
        <v>248880.33</v>
      </c>
      <c r="G282" s="11"/>
    </row>
    <row r="283" spans="1:7" s="12" customFormat="1" ht="30" outlineLevel="5">
      <c r="A283" s="9" t="s">
        <v>14</v>
      </c>
      <c r="B283" s="18" t="s">
        <v>239</v>
      </c>
      <c r="C283" s="18" t="s">
        <v>15</v>
      </c>
      <c r="D283" s="20">
        <v>248880.33</v>
      </c>
      <c r="E283" s="16">
        <f t="shared" si="4"/>
        <v>0</v>
      </c>
      <c r="F283" s="20">
        <v>248880.33</v>
      </c>
      <c r="G283" s="11"/>
    </row>
    <row r="284" spans="1:7" s="12" customFormat="1" ht="30" hidden="1" outlineLevel="2">
      <c r="A284" s="9" t="s">
        <v>240</v>
      </c>
      <c r="B284" s="18" t="s">
        <v>241</v>
      </c>
      <c r="C284" s="18"/>
      <c r="D284" s="20">
        <f>D285</f>
        <v>0</v>
      </c>
      <c r="E284" s="16">
        <f t="shared" si="4"/>
        <v>0</v>
      </c>
      <c r="F284" s="20">
        <f>F285</f>
        <v>0</v>
      </c>
      <c r="G284" s="11"/>
    </row>
    <row r="285" spans="1:7" s="12" customFormat="1" ht="30" hidden="1" outlineLevel="3">
      <c r="A285" s="9" t="s">
        <v>242</v>
      </c>
      <c r="B285" s="18" t="s">
        <v>243</v>
      </c>
      <c r="C285" s="18"/>
      <c r="D285" s="20">
        <f>D286</f>
        <v>0</v>
      </c>
      <c r="E285" s="16">
        <f t="shared" si="4"/>
        <v>0</v>
      </c>
      <c r="F285" s="20">
        <f>F286</f>
        <v>0</v>
      </c>
      <c r="G285" s="11"/>
    </row>
    <row r="286" spans="1:7" s="12" customFormat="1" ht="30" hidden="1" outlineLevel="4">
      <c r="A286" s="9" t="s">
        <v>12</v>
      </c>
      <c r="B286" s="18" t="s">
        <v>243</v>
      </c>
      <c r="C286" s="18" t="s">
        <v>13</v>
      </c>
      <c r="D286" s="20">
        <f>D287</f>
        <v>0</v>
      </c>
      <c r="E286" s="16">
        <f t="shared" si="4"/>
        <v>0</v>
      </c>
      <c r="F286" s="20">
        <f>F287</f>
        <v>0</v>
      </c>
      <c r="G286" s="11"/>
    </row>
    <row r="287" spans="1:7" s="12" customFormat="1" ht="30" hidden="1" outlineLevel="5">
      <c r="A287" s="9" t="s">
        <v>14</v>
      </c>
      <c r="B287" s="18" t="s">
        <v>243</v>
      </c>
      <c r="C287" s="18" t="s">
        <v>15</v>
      </c>
      <c r="D287" s="20">
        <v>0</v>
      </c>
      <c r="E287" s="16">
        <f t="shared" si="4"/>
        <v>0</v>
      </c>
      <c r="F287" s="20">
        <v>0</v>
      </c>
      <c r="G287" s="11"/>
    </row>
    <row r="288" spans="1:7" s="12" customFormat="1" outlineLevel="2" collapsed="1">
      <c r="A288" s="9" t="s">
        <v>244</v>
      </c>
      <c r="B288" s="18" t="s">
        <v>245</v>
      </c>
      <c r="C288" s="18"/>
      <c r="D288" s="20">
        <f>D289</f>
        <v>7833</v>
      </c>
      <c r="E288" s="16">
        <f t="shared" si="4"/>
        <v>0</v>
      </c>
      <c r="F288" s="20">
        <f>F289</f>
        <v>7833</v>
      </c>
      <c r="G288" s="11"/>
    </row>
    <row r="289" spans="1:7" s="12" customFormat="1" outlineLevel="3">
      <c r="A289" s="9" t="s">
        <v>246</v>
      </c>
      <c r="B289" s="18" t="s">
        <v>247</v>
      </c>
      <c r="C289" s="18"/>
      <c r="D289" s="20">
        <f>D290</f>
        <v>7833</v>
      </c>
      <c r="E289" s="16">
        <f t="shared" si="4"/>
        <v>0</v>
      </c>
      <c r="F289" s="20">
        <f>F290</f>
        <v>7833</v>
      </c>
      <c r="G289" s="11"/>
    </row>
    <row r="290" spans="1:7" s="12" customFormat="1" ht="30" outlineLevel="4">
      <c r="A290" s="9" t="s">
        <v>12</v>
      </c>
      <c r="B290" s="18" t="s">
        <v>247</v>
      </c>
      <c r="C290" s="18" t="s">
        <v>13</v>
      </c>
      <c r="D290" s="20">
        <f>D291</f>
        <v>7833</v>
      </c>
      <c r="E290" s="16">
        <f t="shared" si="4"/>
        <v>0</v>
      </c>
      <c r="F290" s="20">
        <f>F291</f>
        <v>7833</v>
      </c>
      <c r="G290" s="11"/>
    </row>
    <row r="291" spans="1:7" s="12" customFormat="1" ht="30" outlineLevel="5">
      <c r="A291" s="9" t="s">
        <v>14</v>
      </c>
      <c r="B291" s="18" t="s">
        <v>247</v>
      </c>
      <c r="C291" s="18" t="s">
        <v>15</v>
      </c>
      <c r="D291" s="20">
        <v>7833</v>
      </c>
      <c r="E291" s="16">
        <f t="shared" si="4"/>
        <v>0</v>
      </c>
      <c r="F291" s="20">
        <v>7833</v>
      </c>
      <c r="G291" s="11"/>
    </row>
    <row r="292" spans="1:7" s="12" customFormat="1" ht="18" hidden="1" customHeight="1" outlineLevel="5">
      <c r="A292" s="9" t="s">
        <v>319</v>
      </c>
      <c r="B292" s="18" t="s">
        <v>321</v>
      </c>
      <c r="C292" s="18"/>
      <c r="D292" s="20">
        <f>D293</f>
        <v>0</v>
      </c>
      <c r="E292" s="16">
        <f t="shared" si="4"/>
        <v>0</v>
      </c>
      <c r="F292" s="20">
        <f>F293</f>
        <v>0</v>
      </c>
      <c r="G292" s="11"/>
    </row>
    <row r="293" spans="1:7" s="12" customFormat="1" hidden="1" outlineLevel="5">
      <c r="A293" s="9" t="s">
        <v>320</v>
      </c>
      <c r="B293" s="18" t="s">
        <v>322</v>
      </c>
      <c r="C293" s="18"/>
      <c r="D293" s="20">
        <f>D294</f>
        <v>0</v>
      </c>
      <c r="E293" s="16">
        <f t="shared" si="4"/>
        <v>0</v>
      </c>
      <c r="F293" s="20">
        <f>F294</f>
        <v>0</v>
      </c>
      <c r="G293" s="11"/>
    </row>
    <row r="294" spans="1:7" s="12" customFormat="1" ht="30" hidden="1" outlineLevel="5">
      <c r="A294" s="9" t="s">
        <v>12</v>
      </c>
      <c r="B294" s="18" t="s">
        <v>322</v>
      </c>
      <c r="C294" s="18" t="s">
        <v>13</v>
      </c>
      <c r="D294" s="20">
        <f>D295</f>
        <v>0</v>
      </c>
      <c r="E294" s="16">
        <f t="shared" si="4"/>
        <v>0</v>
      </c>
      <c r="F294" s="20">
        <f>F295</f>
        <v>0</v>
      </c>
      <c r="G294" s="11"/>
    </row>
    <row r="295" spans="1:7" s="12" customFormat="1" ht="30" hidden="1" outlineLevel="5">
      <c r="A295" s="9" t="s">
        <v>14</v>
      </c>
      <c r="B295" s="18" t="s">
        <v>322</v>
      </c>
      <c r="C295" s="18" t="s">
        <v>15</v>
      </c>
      <c r="D295" s="20">
        <v>0</v>
      </c>
      <c r="E295" s="16">
        <f t="shared" si="4"/>
        <v>0</v>
      </c>
      <c r="F295" s="20">
        <v>0</v>
      </c>
      <c r="G295" s="11"/>
    </row>
    <row r="296" spans="1:7" s="12" customFormat="1" ht="42.75" collapsed="1">
      <c r="A296" s="13" t="s">
        <v>248</v>
      </c>
      <c r="B296" s="14" t="s">
        <v>249</v>
      </c>
      <c r="C296" s="14"/>
      <c r="D296" s="15">
        <f>D297+D301+D305+D313+D319+D323</f>
        <v>5275184.92</v>
      </c>
      <c r="E296" s="16">
        <f t="shared" si="4"/>
        <v>0</v>
      </c>
      <c r="F296" s="15">
        <f>F297+F301+F305+F313+F319+F323</f>
        <v>5275184.92</v>
      </c>
      <c r="G296" s="11"/>
    </row>
    <row r="297" spans="1:7" s="12" customFormat="1" ht="45" outlineLevel="2">
      <c r="A297" s="9" t="s">
        <v>250</v>
      </c>
      <c r="B297" s="18" t="s">
        <v>251</v>
      </c>
      <c r="C297" s="18"/>
      <c r="D297" s="20">
        <f>D298</f>
        <v>1236000</v>
      </c>
      <c r="E297" s="16">
        <f t="shared" si="4"/>
        <v>0</v>
      </c>
      <c r="F297" s="20">
        <f>F298</f>
        <v>1236000</v>
      </c>
      <c r="G297" s="11"/>
    </row>
    <row r="298" spans="1:7" s="12" customFormat="1" ht="45" outlineLevel="3">
      <c r="A298" s="9" t="s">
        <v>252</v>
      </c>
      <c r="B298" s="18" t="s">
        <v>253</v>
      </c>
      <c r="C298" s="18"/>
      <c r="D298" s="20">
        <f>D299</f>
        <v>1236000</v>
      </c>
      <c r="E298" s="16">
        <f t="shared" si="4"/>
        <v>0</v>
      </c>
      <c r="F298" s="20">
        <f>F299</f>
        <v>1236000</v>
      </c>
      <c r="G298" s="11"/>
    </row>
    <row r="299" spans="1:7" s="12" customFormat="1" ht="45" outlineLevel="4">
      <c r="A299" s="9" t="s">
        <v>93</v>
      </c>
      <c r="B299" s="18" t="s">
        <v>253</v>
      </c>
      <c r="C299" s="18" t="s">
        <v>94</v>
      </c>
      <c r="D299" s="20">
        <f>D300</f>
        <v>1236000</v>
      </c>
      <c r="E299" s="16">
        <f t="shared" si="4"/>
        <v>0</v>
      </c>
      <c r="F299" s="20">
        <f>F300</f>
        <v>1236000</v>
      </c>
      <c r="G299" s="11"/>
    </row>
    <row r="300" spans="1:7" s="12" customFormat="1" outlineLevel="5">
      <c r="A300" s="9" t="s">
        <v>254</v>
      </c>
      <c r="B300" s="18" t="s">
        <v>253</v>
      </c>
      <c r="C300" s="18" t="s">
        <v>255</v>
      </c>
      <c r="D300" s="20">
        <v>1236000</v>
      </c>
      <c r="E300" s="16">
        <f t="shared" si="4"/>
        <v>0</v>
      </c>
      <c r="F300" s="20">
        <v>1236000</v>
      </c>
      <c r="G300" s="11"/>
    </row>
    <row r="301" spans="1:7" s="12" customFormat="1" ht="45" outlineLevel="2">
      <c r="A301" s="9" t="s">
        <v>256</v>
      </c>
      <c r="B301" s="18" t="s">
        <v>257</v>
      </c>
      <c r="C301" s="18"/>
      <c r="D301" s="20">
        <f>D302</f>
        <v>200000</v>
      </c>
      <c r="E301" s="16">
        <f t="shared" si="4"/>
        <v>0</v>
      </c>
      <c r="F301" s="20">
        <f>F302</f>
        <v>200000</v>
      </c>
      <c r="G301" s="11"/>
    </row>
    <row r="302" spans="1:7" s="12" customFormat="1" ht="30" outlineLevel="3">
      <c r="A302" s="9" t="s">
        <v>258</v>
      </c>
      <c r="B302" s="18" t="s">
        <v>259</v>
      </c>
      <c r="C302" s="18"/>
      <c r="D302" s="20">
        <f>D303</f>
        <v>200000</v>
      </c>
      <c r="E302" s="16">
        <f t="shared" si="4"/>
        <v>0</v>
      </c>
      <c r="F302" s="20">
        <f>F303</f>
        <v>200000</v>
      </c>
      <c r="G302" s="11"/>
    </row>
    <row r="303" spans="1:7" s="12" customFormat="1" outlineLevel="4">
      <c r="A303" s="9" t="s">
        <v>30</v>
      </c>
      <c r="B303" s="18" t="s">
        <v>259</v>
      </c>
      <c r="C303" s="18" t="s">
        <v>31</v>
      </c>
      <c r="D303" s="20">
        <f>D304</f>
        <v>200000</v>
      </c>
      <c r="E303" s="16">
        <f t="shared" si="4"/>
        <v>0</v>
      </c>
      <c r="F303" s="20">
        <f>F304</f>
        <v>200000</v>
      </c>
      <c r="G303" s="11"/>
    </row>
    <row r="304" spans="1:7" s="12" customFormat="1" outlineLevel="5">
      <c r="A304" s="9" t="s">
        <v>32</v>
      </c>
      <c r="B304" s="18" t="s">
        <v>259</v>
      </c>
      <c r="C304" s="18" t="s">
        <v>33</v>
      </c>
      <c r="D304" s="20">
        <v>200000</v>
      </c>
      <c r="E304" s="16">
        <f t="shared" si="4"/>
        <v>0</v>
      </c>
      <c r="F304" s="20">
        <v>200000</v>
      </c>
      <c r="G304" s="11"/>
    </row>
    <row r="305" spans="1:7" s="12" customFormat="1" outlineLevel="2">
      <c r="A305" s="9" t="s">
        <v>260</v>
      </c>
      <c r="B305" s="18" t="s">
        <v>261</v>
      </c>
      <c r="C305" s="18"/>
      <c r="D305" s="20">
        <f>D306</f>
        <v>611730.92000000004</v>
      </c>
      <c r="E305" s="16">
        <f t="shared" si="4"/>
        <v>0</v>
      </c>
      <c r="F305" s="20">
        <f>F306</f>
        <v>611730.92000000004</v>
      </c>
      <c r="G305" s="11"/>
    </row>
    <row r="306" spans="1:7" s="12" customFormat="1" outlineLevel="3">
      <c r="A306" s="9" t="s">
        <v>262</v>
      </c>
      <c r="B306" s="18" t="s">
        <v>263</v>
      </c>
      <c r="C306" s="18"/>
      <c r="D306" s="20">
        <f>D307+D309+D311</f>
        <v>611730.92000000004</v>
      </c>
      <c r="E306" s="16">
        <f t="shared" si="4"/>
        <v>0</v>
      </c>
      <c r="F306" s="20">
        <f>F307+F309+F311</f>
        <v>611730.92000000004</v>
      </c>
      <c r="G306" s="11"/>
    </row>
    <row r="307" spans="1:7" s="12" customFormat="1" ht="30" outlineLevel="3">
      <c r="A307" s="9" t="s">
        <v>12</v>
      </c>
      <c r="B307" s="18" t="s">
        <v>263</v>
      </c>
      <c r="C307" s="18" t="s">
        <v>13</v>
      </c>
      <c r="D307" s="20">
        <f>D308</f>
        <v>576930.92000000004</v>
      </c>
      <c r="E307" s="16">
        <f t="shared" si="4"/>
        <v>-10000</v>
      </c>
      <c r="F307" s="20">
        <f>F308</f>
        <v>566930.92000000004</v>
      </c>
      <c r="G307" s="11"/>
    </row>
    <row r="308" spans="1:7" s="12" customFormat="1" ht="30" outlineLevel="3">
      <c r="A308" s="9" t="s">
        <v>14</v>
      </c>
      <c r="B308" s="18" t="s">
        <v>263</v>
      </c>
      <c r="C308" s="18" t="s">
        <v>15</v>
      </c>
      <c r="D308" s="20">
        <v>576930.92000000004</v>
      </c>
      <c r="E308" s="16">
        <f t="shared" si="4"/>
        <v>-10000</v>
      </c>
      <c r="F308" s="20">
        <v>566930.92000000004</v>
      </c>
      <c r="G308" s="11"/>
    </row>
    <row r="309" spans="1:7" s="12" customFormat="1" outlineLevel="3">
      <c r="A309" s="9" t="s">
        <v>44</v>
      </c>
      <c r="B309" s="18" t="s">
        <v>263</v>
      </c>
      <c r="C309" s="18" t="s">
        <v>45</v>
      </c>
      <c r="D309" s="20">
        <f>D310</f>
        <v>34800</v>
      </c>
      <c r="E309" s="16">
        <f t="shared" si="4"/>
        <v>10000</v>
      </c>
      <c r="F309" s="20">
        <f>F310</f>
        <v>44800</v>
      </c>
      <c r="G309" s="11"/>
    </row>
    <row r="310" spans="1:7" s="12" customFormat="1" outlineLevel="3">
      <c r="A310" s="9" t="s">
        <v>274</v>
      </c>
      <c r="B310" s="18" t="s">
        <v>263</v>
      </c>
      <c r="C310" s="18" t="s">
        <v>275</v>
      </c>
      <c r="D310" s="20">
        <v>34800</v>
      </c>
      <c r="E310" s="16">
        <f t="shared" si="4"/>
        <v>10000</v>
      </c>
      <c r="F310" s="20">
        <v>44800</v>
      </c>
      <c r="G310" s="11"/>
    </row>
    <row r="311" spans="1:7" s="12" customFormat="1" hidden="1" outlineLevel="4">
      <c r="A311" s="9" t="s">
        <v>30</v>
      </c>
      <c r="B311" s="18" t="s">
        <v>263</v>
      </c>
      <c r="C311" s="18" t="s">
        <v>31</v>
      </c>
      <c r="D311" s="20">
        <f>D312</f>
        <v>0</v>
      </c>
      <c r="E311" s="16">
        <f t="shared" si="4"/>
        <v>0</v>
      </c>
      <c r="F311" s="20">
        <f>F312</f>
        <v>0</v>
      </c>
      <c r="G311" s="11"/>
    </row>
    <row r="312" spans="1:7" s="12" customFormat="1" hidden="1" outlineLevel="5">
      <c r="A312" s="9" t="s">
        <v>264</v>
      </c>
      <c r="B312" s="18" t="s">
        <v>263</v>
      </c>
      <c r="C312" s="18" t="s">
        <v>265</v>
      </c>
      <c r="D312" s="20">
        <v>0</v>
      </c>
      <c r="E312" s="16">
        <f t="shared" si="4"/>
        <v>0</v>
      </c>
      <c r="F312" s="20">
        <v>0</v>
      </c>
      <c r="G312" s="11"/>
    </row>
    <row r="313" spans="1:7" s="12" customFormat="1" ht="30" outlineLevel="2" collapsed="1">
      <c r="A313" s="9" t="s">
        <v>266</v>
      </c>
      <c r="B313" s="18" t="s">
        <v>267</v>
      </c>
      <c r="C313" s="18"/>
      <c r="D313" s="20">
        <f>D314</f>
        <v>659433</v>
      </c>
      <c r="E313" s="16">
        <f t="shared" si="4"/>
        <v>0</v>
      </c>
      <c r="F313" s="20">
        <f>F314</f>
        <v>659433</v>
      </c>
      <c r="G313" s="11"/>
    </row>
    <row r="314" spans="1:7" s="12" customFormat="1" ht="30" outlineLevel="3">
      <c r="A314" s="9" t="s">
        <v>268</v>
      </c>
      <c r="B314" s="18" t="s">
        <v>269</v>
      </c>
      <c r="C314" s="18"/>
      <c r="D314" s="20">
        <f>D315+D317</f>
        <v>659433</v>
      </c>
      <c r="E314" s="16">
        <f t="shared" si="4"/>
        <v>0</v>
      </c>
      <c r="F314" s="20">
        <f>F315+F317</f>
        <v>659433</v>
      </c>
      <c r="G314" s="11"/>
    </row>
    <row r="315" spans="1:7" s="12" customFormat="1" ht="45" outlineLevel="4">
      <c r="A315" s="9" t="s">
        <v>93</v>
      </c>
      <c r="B315" s="18" t="s">
        <v>269</v>
      </c>
      <c r="C315" s="18" t="s">
        <v>94</v>
      </c>
      <c r="D315" s="20">
        <f>D316</f>
        <v>600000</v>
      </c>
      <c r="E315" s="16">
        <f t="shared" si="4"/>
        <v>0</v>
      </c>
      <c r="F315" s="20">
        <f>F316</f>
        <v>600000</v>
      </c>
      <c r="G315" s="11"/>
    </row>
    <row r="316" spans="1:7" s="12" customFormat="1" outlineLevel="5">
      <c r="A316" s="9" t="s">
        <v>95</v>
      </c>
      <c r="B316" s="18" t="s">
        <v>269</v>
      </c>
      <c r="C316" s="18" t="s">
        <v>96</v>
      </c>
      <c r="D316" s="20">
        <v>600000</v>
      </c>
      <c r="E316" s="16">
        <f t="shared" si="4"/>
        <v>0</v>
      </c>
      <c r="F316" s="20">
        <v>600000</v>
      </c>
      <c r="G316" s="11"/>
    </row>
    <row r="317" spans="1:7" s="12" customFormat="1" ht="30" outlineLevel="4">
      <c r="A317" s="9" t="s">
        <v>12</v>
      </c>
      <c r="B317" s="18" t="s">
        <v>269</v>
      </c>
      <c r="C317" s="18" t="s">
        <v>13</v>
      </c>
      <c r="D317" s="20">
        <f>D318</f>
        <v>59433</v>
      </c>
      <c r="E317" s="16">
        <f t="shared" si="4"/>
        <v>0</v>
      </c>
      <c r="F317" s="20">
        <f>F318</f>
        <v>59433</v>
      </c>
      <c r="G317" s="11"/>
    </row>
    <row r="318" spans="1:7" s="12" customFormat="1" ht="30" outlineLevel="5">
      <c r="A318" s="9" t="s">
        <v>14</v>
      </c>
      <c r="B318" s="18" t="s">
        <v>269</v>
      </c>
      <c r="C318" s="18" t="s">
        <v>15</v>
      </c>
      <c r="D318" s="20">
        <v>59433</v>
      </c>
      <c r="E318" s="16">
        <f t="shared" si="4"/>
        <v>0</v>
      </c>
      <c r="F318" s="20">
        <v>59433</v>
      </c>
      <c r="G318" s="11"/>
    </row>
    <row r="319" spans="1:7" s="12" customFormat="1" outlineLevel="2">
      <c r="A319" s="9" t="s">
        <v>270</v>
      </c>
      <c r="B319" s="18" t="s">
        <v>271</v>
      </c>
      <c r="C319" s="18"/>
      <c r="D319" s="20">
        <f>D320</f>
        <v>32567</v>
      </c>
      <c r="E319" s="16">
        <f t="shared" si="4"/>
        <v>0</v>
      </c>
      <c r="F319" s="20">
        <f>F320</f>
        <v>32567</v>
      </c>
      <c r="G319" s="11"/>
    </row>
    <row r="320" spans="1:7" s="12" customFormat="1" outlineLevel="3">
      <c r="A320" s="9" t="s">
        <v>272</v>
      </c>
      <c r="B320" s="18" t="s">
        <v>273</v>
      </c>
      <c r="C320" s="18"/>
      <c r="D320" s="20">
        <f>D321</f>
        <v>32567</v>
      </c>
      <c r="E320" s="16">
        <f t="shared" si="4"/>
        <v>0</v>
      </c>
      <c r="F320" s="20">
        <f>F321</f>
        <v>32567</v>
      </c>
      <c r="G320" s="11"/>
    </row>
    <row r="321" spans="1:7" s="12" customFormat="1" outlineLevel="4">
      <c r="A321" s="9" t="s">
        <v>44</v>
      </c>
      <c r="B321" s="18" t="s">
        <v>273</v>
      </c>
      <c r="C321" s="18" t="s">
        <v>45</v>
      </c>
      <c r="D321" s="20">
        <f>D322</f>
        <v>32567</v>
      </c>
      <c r="E321" s="16">
        <f t="shared" si="4"/>
        <v>0</v>
      </c>
      <c r="F321" s="20">
        <f>F322</f>
        <v>32567</v>
      </c>
      <c r="G321" s="11"/>
    </row>
    <row r="322" spans="1:7" s="12" customFormat="1" outlineLevel="5">
      <c r="A322" s="9" t="s">
        <v>274</v>
      </c>
      <c r="B322" s="18" t="s">
        <v>273</v>
      </c>
      <c r="C322" s="18" t="s">
        <v>275</v>
      </c>
      <c r="D322" s="20">
        <v>32567</v>
      </c>
      <c r="E322" s="16">
        <f t="shared" si="4"/>
        <v>0</v>
      </c>
      <c r="F322" s="20">
        <v>32567</v>
      </c>
      <c r="G322" s="11"/>
    </row>
    <row r="323" spans="1:7" s="12" customFormat="1" ht="45" outlineLevel="2">
      <c r="A323" s="9" t="s">
        <v>276</v>
      </c>
      <c r="B323" s="18" t="s">
        <v>277</v>
      </c>
      <c r="C323" s="18"/>
      <c r="D323" s="20">
        <f>D324+D327</f>
        <v>2535454</v>
      </c>
      <c r="E323" s="16">
        <f t="shared" si="4"/>
        <v>0</v>
      </c>
      <c r="F323" s="20">
        <f>F324+F327</f>
        <v>2535454</v>
      </c>
      <c r="G323" s="11"/>
    </row>
    <row r="324" spans="1:7" s="12" customFormat="1" ht="30.75" customHeight="1" outlineLevel="3">
      <c r="A324" s="9" t="s">
        <v>278</v>
      </c>
      <c r="B324" s="18" t="s">
        <v>279</v>
      </c>
      <c r="C324" s="18"/>
      <c r="D324" s="20">
        <f>D325</f>
        <v>1235454</v>
      </c>
      <c r="E324" s="16">
        <f t="shared" si="4"/>
        <v>0</v>
      </c>
      <c r="F324" s="20">
        <f>F325</f>
        <v>1235454</v>
      </c>
      <c r="G324" s="11"/>
    </row>
    <row r="325" spans="1:7" s="12" customFormat="1" ht="30" outlineLevel="4">
      <c r="A325" s="9" t="s">
        <v>12</v>
      </c>
      <c r="B325" s="18" t="s">
        <v>279</v>
      </c>
      <c r="C325" s="18" t="s">
        <v>13</v>
      </c>
      <c r="D325" s="20">
        <f>D326</f>
        <v>1235454</v>
      </c>
      <c r="E325" s="16">
        <f t="shared" si="4"/>
        <v>0</v>
      </c>
      <c r="F325" s="20">
        <f>F326</f>
        <v>1235454</v>
      </c>
      <c r="G325" s="11"/>
    </row>
    <row r="326" spans="1:7" s="12" customFormat="1" ht="30" outlineLevel="5">
      <c r="A326" s="9" t="s">
        <v>14</v>
      </c>
      <c r="B326" s="18" t="s">
        <v>279</v>
      </c>
      <c r="C326" s="18" t="s">
        <v>15</v>
      </c>
      <c r="D326" s="20">
        <v>1235454</v>
      </c>
      <c r="E326" s="16">
        <f t="shared" si="4"/>
        <v>0</v>
      </c>
      <c r="F326" s="20">
        <v>1235454</v>
      </c>
      <c r="G326" s="11"/>
    </row>
    <row r="327" spans="1:7" s="12" customFormat="1" ht="30" outlineLevel="5">
      <c r="A327" s="9" t="s">
        <v>338</v>
      </c>
      <c r="B327" s="18" t="s">
        <v>339</v>
      </c>
      <c r="C327" s="18"/>
      <c r="D327" s="20">
        <f>D328</f>
        <v>1300000</v>
      </c>
      <c r="E327" s="16">
        <f t="shared" si="4"/>
        <v>0</v>
      </c>
      <c r="F327" s="20">
        <f>F328</f>
        <v>1300000</v>
      </c>
      <c r="G327" s="11"/>
    </row>
    <row r="328" spans="1:7" s="12" customFormat="1" ht="30" outlineLevel="5">
      <c r="A328" s="9" t="s">
        <v>12</v>
      </c>
      <c r="B328" s="18" t="s">
        <v>339</v>
      </c>
      <c r="C328" s="18" t="s">
        <v>13</v>
      </c>
      <c r="D328" s="20">
        <f>D329</f>
        <v>1300000</v>
      </c>
      <c r="E328" s="16">
        <f t="shared" ref="E328:E330" si="5">F328-D328</f>
        <v>0</v>
      </c>
      <c r="F328" s="20">
        <f>F329</f>
        <v>1300000</v>
      </c>
      <c r="G328" s="11"/>
    </row>
    <row r="329" spans="1:7" s="12" customFormat="1" ht="30" outlineLevel="5">
      <c r="A329" s="9" t="s">
        <v>14</v>
      </c>
      <c r="B329" s="18" t="s">
        <v>339</v>
      </c>
      <c r="C329" s="18" t="s">
        <v>15</v>
      </c>
      <c r="D329" s="20">
        <v>1300000</v>
      </c>
      <c r="E329" s="16">
        <f t="shared" si="5"/>
        <v>0</v>
      </c>
      <c r="F329" s="20">
        <v>1300000</v>
      </c>
      <c r="G329" s="11"/>
    </row>
    <row r="330" spans="1:7" s="12" customFormat="1" ht="42.75">
      <c r="A330" s="13" t="s">
        <v>280</v>
      </c>
      <c r="B330" s="14" t="s">
        <v>281</v>
      </c>
      <c r="C330" s="14"/>
      <c r="D330" s="15">
        <f>D331+D338+D342+D346</f>
        <v>1770000</v>
      </c>
      <c r="E330" s="16">
        <f t="shared" si="5"/>
        <v>0</v>
      </c>
      <c r="F330" s="15">
        <f>F331+F338+F342+F346</f>
        <v>1770000</v>
      </c>
      <c r="G330" s="11"/>
    </row>
    <row r="331" spans="1:7" s="12" customFormat="1" ht="45" outlineLevel="2">
      <c r="A331" s="9" t="s">
        <v>282</v>
      </c>
      <c r="B331" s="18" t="s">
        <v>283</v>
      </c>
      <c r="C331" s="18"/>
      <c r="D331" s="20">
        <f>D332+D335</f>
        <v>570000</v>
      </c>
      <c r="E331" s="16">
        <f t="shared" ref="E331:E367" si="6">F331-D331</f>
        <v>-17500</v>
      </c>
      <c r="F331" s="20">
        <f>F332+F335</f>
        <v>552500</v>
      </c>
      <c r="G331" s="11"/>
    </row>
    <row r="332" spans="1:7" s="12" customFormat="1" ht="45" outlineLevel="3">
      <c r="A332" s="9" t="s">
        <v>284</v>
      </c>
      <c r="B332" s="18" t="s">
        <v>285</v>
      </c>
      <c r="C332" s="18"/>
      <c r="D332" s="20">
        <f>D333</f>
        <v>270000</v>
      </c>
      <c r="E332" s="16">
        <f t="shared" si="6"/>
        <v>-17500</v>
      </c>
      <c r="F332" s="20">
        <f>F333</f>
        <v>252500</v>
      </c>
      <c r="G332" s="11"/>
    </row>
    <row r="333" spans="1:7" s="12" customFormat="1" ht="30" outlineLevel="4">
      <c r="A333" s="9" t="s">
        <v>12</v>
      </c>
      <c r="B333" s="18" t="s">
        <v>285</v>
      </c>
      <c r="C333" s="18" t="s">
        <v>13</v>
      </c>
      <c r="D333" s="20">
        <f>D334</f>
        <v>270000</v>
      </c>
      <c r="E333" s="16">
        <f t="shared" si="6"/>
        <v>-17500</v>
      </c>
      <c r="F333" s="20">
        <f>F334</f>
        <v>252500</v>
      </c>
      <c r="G333" s="11"/>
    </row>
    <row r="334" spans="1:7" s="12" customFormat="1" ht="30" outlineLevel="5">
      <c r="A334" s="9" t="s">
        <v>14</v>
      </c>
      <c r="B334" s="18" t="s">
        <v>285</v>
      </c>
      <c r="C334" s="18" t="s">
        <v>15</v>
      </c>
      <c r="D334" s="20">
        <v>270000</v>
      </c>
      <c r="E334" s="16">
        <f t="shared" si="6"/>
        <v>-17500</v>
      </c>
      <c r="F334" s="20">
        <v>252500</v>
      </c>
      <c r="G334" s="11"/>
    </row>
    <row r="335" spans="1:7" s="12" customFormat="1" ht="45" outlineLevel="5">
      <c r="A335" s="9" t="s">
        <v>284</v>
      </c>
      <c r="B335" s="18" t="s">
        <v>367</v>
      </c>
      <c r="C335" s="18"/>
      <c r="D335" s="20">
        <f>D336</f>
        <v>300000</v>
      </c>
      <c r="E335" s="16">
        <f t="shared" si="6"/>
        <v>0</v>
      </c>
      <c r="F335" s="20">
        <f>F336</f>
        <v>300000</v>
      </c>
      <c r="G335" s="11"/>
    </row>
    <row r="336" spans="1:7" s="12" customFormat="1" ht="30" outlineLevel="5">
      <c r="A336" s="9" t="s">
        <v>12</v>
      </c>
      <c r="B336" s="18" t="s">
        <v>367</v>
      </c>
      <c r="C336" s="18" t="s">
        <v>13</v>
      </c>
      <c r="D336" s="20">
        <f>D337</f>
        <v>300000</v>
      </c>
      <c r="E336" s="16">
        <f t="shared" si="6"/>
        <v>0</v>
      </c>
      <c r="F336" s="20">
        <f>F337</f>
        <v>300000</v>
      </c>
      <c r="G336" s="11"/>
    </row>
    <row r="337" spans="1:7" s="12" customFormat="1" ht="30" outlineLevel="5">
      <c r="A337" s="9" t="s">
        <v>14</v>
      </c>
      <c r="B337" s="18" t="s">
        <v>367</v>
      </c>
      <c r="C337" s="18" t="s">
        <v>15</v>
      </c>
      <c r="D337" s="20">
        <v>300000</v>
      </c>
      <c r="E337" s="16">
        <f t="shared" si="6"/>
        <v>0</v>
      </c>
      <c r="F337" s="20">
        <v>300000</v>
      </c>
      <c r="G337" s="11"/>
    </row>
    <row r="338" spans="1:7" s="12" customFormat="1" ht="30" hidden="1" outlineLevel="2">
      <c r="A338" s="9" t="s">
        <v>286</v>
      </c>
      <c r="B338" s="18" t="s">
        <v>287</v>
      </c>
      <c r="C338" s="18"/>
      <c r="D338" s="20">
        <f>D339</f>
        <v>0</v>
      </c>
      <c r="E338" s="16">
        <f t="shared" si="6"/>
        <v>0</v>
      </c>
      <c r="F338" s="20">
        <f>F339</f>
        <v>0</v>
      </c>
      <c r="G338" s="11"/>
    </row>
    <row r="339" spans="1:7" s="12" customFormat="1" hidden="1" outlineLevel="3">
      <c r="A339" s="9" t="s">
        <v>288</v>
      </c>
      <c r="B339" s="18" t="s">
        <v>289</v>
      </c>
      <c r="C339" s="18"/>
      <c r="D339" s="20">
        <f>D340</f>
        <v>0</v>
      </c>
      <c r="E339" s="16">
        <f t="shared" si="6"/>
        <v>0</v>
      </c>
      <c r="F339" s="20">
        <f>F340</f>
        <v>0</v>
      </c>
      <c r="G339" s="11"/>
    </row>
    <row r="340" spans="1:7" s="12" customFormat="1" ht="30" hidden="1" outlineLevel="4">
      <c r="A340" s="9" t="s">
        <v>12</v>
      </c>
      <c r="B340" s="18" t="s">
        <v>289</v>
      </c>
      <c r="C340" s="18" t="s">
        <v>13</v>
      </c>
      <c r="D340" s="20">
        <f>D341</f>
        <v>0</v>
      </c>
      <c r="E340" s="16">
        <f t="shared" si="6"/>
        <v>0</v>
      </c>
      <c r="F340" s="20">
        <f>F341</f>
        <v>0</v>
      </c>
      <c r="G340" s="11"/>
    </row>
    <row r="341" spans="1:7" s="12" customFormat="1" ht="30" hidden="1" outlineLevel="5">
      <c r="A341" s="9" t="s">
        <v>14</v>
      </c>
      <c r="B341" s="18" t="s">
        <v>289</v>
      </c>
      <c r="C341" s="18" t="s">
        <v>15</v>
      </c>
      <c r="D341" s="20"/>
      <c r="E341" s="16">
        <f t="shared" si="6"/>
        <v>0</v>
      </c>
      <c r="F341" s="20"/>
      <c r="G341" s="11"/>
    </row>
    <row r="342" spans="1:7" s="12" customFormat="1" hidden="1" outlineLevel="2">
      <c r="A342" s="9" t="s">
        <v>290</v>
      </c>
      <c r="B342" s="18" t="s">
        <v>291</v>
      </c>
      <c r="C342" s="18"/>
      <c r="D342" s="20">
        <f>D343</f>
        <v>0</v>
      </c>
      <c r="E342" s="16">
        <f t="shared" si="6"/>
        <v>0</v>
      </c>
      <c r="F342" s="20">
        <f>F343</f>
        <v>0</v>
      </c>
      <c r="G342" s="11"/>
    </row>
    <row r="343" spans="1:7" s="12" customFormat="1" hidden="1" outlineLevel="3">
      <c r="A343" s="9" t="s">
        <v>292</v>
      </c>
      <c r="B343" s="18" t="s">
        <v>293</v>
      </c>
      <c r="C343" s="18"/>
      <c r="D343" s="20">
        <f>D344</f>
        <v>0</v>
      </c>
      <c r="E343" s="16">
        <f t="shared" si="6"/>
        <v>0</v>
      </c>
      <c r="F343" s="20">
        <f>F344</f>
        <v>0</v>
      </c>
      <c r="G343" s="11"/>
    </row>
    <row r="344" spans="1:7" s="12" customFormat="1" ht="30" hidden="1" outlineLevel="4">
      <c r="A344" s="9" t="s">
        <v>12</v>
      </c>
      <c r="B344" s="18" t="s">
        <v>293</v>
      </c>
      <c r="C344" s="18" t="s">
        <v>13</v>
      </c>
      <c r="D344" s="20">
        <f>D345</f>
        <v>0</v>
      </c>
      <c r="E344" s="16">
        <f t="shared" si="6"/>
        <v>0</v>
      </c>
      <c r="F344" s="20">
        <f>F345</f>
        <v>0</v>
      </c>
      <c r="G344" s="11"/>
    </row>
    <row r="345" spans="1:7" s="12" customFormat="1" ht="30" hidden="1" outlineLevel="5">
      <c r="A345" s="9" t="s">
        <v>14</v>
      </c>
      <c r="B345" s="18" t="s">
        <v>293</v>
      </c>
      <c r="C345" s="18" t="s">
        <v>15</v>
      </c>
      <c r="D345" s="20"/>
      <c r="E345" s="16">
        <f t="shared" si="6"/>
        <v>0</v>
      </c>
      <c r="F345" s="20"/>
      <c r="G345" s="11"/>
    </row>
    <row r="346" spans="1:7" s="12" customFormat="1" ht="30" outlineLevel="2" collapsed="1">
      <c r="A346" s="9" t="s">
        <v>294</v>
      </c>
      <c r="B346" s="18" t="s">
        <v>295</v>
      </c>
      <c r="C346" s="18"/>
      <c r="D346" s="20">
        <f>D347</f>
        <v>1200000</v>
      </c>
      <c r="E346" s="16">
        <f t="shared" si="6"/>
        <v>17500</v>
      </c>
      <c r="F346" s="20">
        <f>F347</f>
        <v>1217500</v>
      </c>
      <c r="G346" s="11"/>
    </row>
    <row r="347" spans="1:7" s="12" customFormat="1" outlineLevel="3">
      <c r="A347" s="9" t="s">
        <v>296</v>
      </c>
      <c r="B347" s="18" t="s">
        <v>297</v>
      </c>
      <c r="C347" s="18"/>
      <c r="D347" s="20">
        <f>D348</f>
        <v>1200000</v>
      </c>
      <c r="E347" s="16">
        <f t="shared" si="6"/>
        <v>17500</v>
      </c>
      <c r="F347" s="20">
        <f>F348</f>
        <v>1217500</v>
      </c>
      <c r="G347" s="11"/>
    </row>
    <row r="348" spans="1:7" s="12" customFormat="1" ht="30" outlineLevel="4">
      <c r="A348" s="9" t="s">
        <v>12</v>
      </c>
      <c r="B348" s="18" t="s">
        <v>297</v>
      </c>
      <c r="C348" s="18" t="s">
        <v>13</v>
      </c>
      <c r="D348" s="20">
        <f>D349</f>
        <v>1200000</v>
      </c>
      <c r="E348" s="16">
        <f t="shared" si="6"/>
        <v>17500</v>
      </c>
      <c r="F348" s="20">
        <f>F349</f>
        <v>1217500</v>
      </c>
      <c r="G348" s="11"/>
    </row>
    <row r="349" spans="1:7" s="12" customFormat="1" ht="31.5" customHeight="1" outlineLevel="5">
      <c r="A349" s="9" t="s">
        <v>14</v>
      </c>
      <c r="B349" s="18" t="s">
        <v>297</v>
      </c>
      <c r="C349" s="18" t="s">
        <v>15</v>
      </c>
      <c r="D349" s="20">
        <v>1200000</v>
      </c>
      <c r="E349" s="16">
        <f t="shared" si="6"/>
        <v>17500</v>
      </c>
      <c r="F349" s="20">
        <v>1217500</v>
      </c>
      <c r="G349" s="11"/>
    </row>
    <row r="350" spans="1:7" s="12" customFormat="1" ht="42.75" hidden="1">
      <c r="A350" s="13" t="s">
        <v>298</v>
      </c>
      <c r="B350" s="14" t="s">
        <v>299</v>
      </c>
      <c r="C350" s="14"/>
      <c r="D350" s="15"/>
      <c r="E350" s="16">
        <f t="shared" si="6"/>
        <v>0</v>
      </c>
      <c r="F350" s="15"/>
      <c r="G350" s="11"/>
    </row>
    <row r="351" spans="1:7" s="12" customFormat="1" ht="30" hidden="1" outlineLevel="2">
      <c r="A351" s="9" t="s">
        <v>300</v>
      </c>
      <c r="B351" s="18" t="s">
        <v>301</v>
      </c>
      <c r="C351" s="18"/>
      <c r="D351" s="20"/>
      <c r="E351" s="16">
        <f t="shared" si="6"/>
        <v>0</v>
      </c>
      <c r="F351" s="20"/>
      <c r="G351" s="11"/>
    </row>
    <row r="352" spans="1:7" s="12" customFormat="1" ht="30" hidden="1" outlineLevel="3">
      <c r="A352" s="9" t="s">
        <v>302</v>
      </c>
      <c r="B352" s="18" t="s">
        <v>303</v>
      </c>
      <c r="C352" s="18"/>
      <c r="D352" s="20"/>
      <c r="E352" s="16">
        <f t="shared" si="6"/>
        <v>0</v>
      </c>
      <c r="F352" s="20"/>
      <c r="G352" s="11"/>
    </row>
    <row r="353" spans="1:7" s="12" customFormat="1" ht="30" hidden="1" outlineLevel="4">
      <c r="A353" s="9" t="s">
        <v>12</v>
      </c>
      <c r="B353" s="18" t="s">
        <v>303</v>
      </c>
      <c r="C353" s="18" t="s">
        <v>13</v>
      </c>
      <c r="D353" s="20"/>
      <c r="E353" s="16">
        <f t="shared" si="6"/>
        <v>0</v>
      </c>
      <c r="F353" s="20"/>
      <c r="G353" s="11"/>
    </row>
    <row r="354" spans="1:7" s="12" customFormat="1" ht="30" hidden="1" outlineLevel="5">
      <c r="A354" s="9" t="s">
        <v>14</v>
      </c>
      <c r="B354" s="18" t="s">
        <v>303</v>
      </c>
      <c r="C354" s="18" t="s">
        <v>15</v>
      </c>
      <c r="D354" s="20"/>
      <c r="E354" s="16">
        <f t="shared" si="6"/>
        <v>0</v>
      </c>
      <c r="F354" s="20"/>
      <c r="G354" s="11"/>
    </row>
    <row r="355" spans="1:7" s="12" customFormat="1" ht="45" hidden="1" outlineLevel="2">
      <c r="A355" s="9" t="s">
        <v>304</v>
      </c>
      <c r="B355" s="18" t="s">
        <v>305</v>
      </c>
      <c r="C355" s="18"/>
      <c r="D355" s="20"/>
      <c r="E355" s="16">
        <f t="shared" si="6"/>
        <v>0</v>
      </c>
      <c r="F355" s="20"/>
      <c r="G355" s="11"/>
    </row>
    <row r="356" spans="1:7" s="12" customFormat="1" ht="38.25" hidden="1" customHeight="1" outlineLevel="3">
      <c r="A356" s="9" t="s">
        <v>306</v>
      </c>
      <c r="B356" s="18" t="s">
        <v>307</v>
      </c>
      <c r="C356" s="18"/>
      <c r="D356" s="20"/>
      <c r="E356" s="16">
        <f t="shared" si="6"/>
        <v>0</v>
      </c>
      <c r="F356" s="20"/>
      <c r="G356" s="11"/>
    </row>
    <row r="357" spans="1:7" s="12" customFormat="1" ht="30" hidden="1" outlineLevel="4">
      <c r="A357" s="9" t="s">
        <v>12</v>
      </c>
      <c r="B357" s="18" t="s">
        <v>307</v>
      </c>
      <c r="C357" s="18" t="s">
        <v>13</v>
      </c>
      <c r="D357" s="20"/>
      <c r="E357" s="16">
        <f t="shared" si="6"/>
        <v>0</v>
      </c>
      <c r="F357" s="20"/>
      <c r="G357" s="11"/>
    </row>
    <row r="358" spans="1:7" s="12" customFormat="1" ht="30" hidden="1" outlineLevel="5">
      <c r="A358" s="9" t="s">
        <v>14</v>
      </c>
      <c r="B358" s="18" t="s">
        <v>307</v>
      </c>
      <c r="C358" s="18" t="s">
        <v>15</v>
      </c>
      <c r="D358" s="20"/>
      <c r="E358" s="16">
        <f t="shared" si="6"/>
        <v>0</v>
      </c>
      <c r="F358" s="20"/>
      <c r="G358" s="11"/>
    </row>
    <row r="359" spans="1:7" s="12" customFormat="1" ht="45" hidden="1" outlineLevel="2">
      <c r="A359" s="9" t="s">
        <v>308</v>
      </c>
      <c r="B359" s="18" t="s">
        <v>309</v>
      </c>
      <c r="C359" s="18"/>
      <c r="D359" s="20"/>
      <c r="E359" s="16">
        <f t="shared" si="6"/>
        <v>0</v>
      </c>
      <c r="F359" s="20"/>
      <c r="G359" s="11"/>
    </row>
    <row r="360" spans="1:7" s="12" customFormat="1" ht="30" hidden="1" outlineLevel="3">
      <c r="A360" s="9" t="s">
        <v>310</v>
      </c>
      <c r="B360" s="18" t="s">
        <v>311</v>
      </c>
      <c r="C360" s="18"/>
      <c r="D360" s="20"/>
      <c r="E360" s="16">
        <f t="shared" si="6"/>
        <v>0</v>
      </c>
      <c r="F360" s="20"/>
      <c r="G360" s="11"/>
    </row>
    <row r="361" spans="1:7" s="12" customFormat="1" ht="30" hidden="1" outlineLevel="4">
      <c r="A361" s="9" t="s">
        <v>12</v>
      </c>
      <c r="B361" s="18" t="s">
        <v>311</v>
      </c>
      <c r="C361" s="18" t="s">
        <v>13</v>
      </c>
      <c r="D361" s="20"/>
      <c r="E361" s="16">
        <f t="shared" si="6"/>
        <v>0</v>
      </c>
      <c r="F361" s="20"/>
      <c r="G361" s="11"/>
    </row>
    <row r="362" spans="1:7" s="12" customFormat="1" ht="30" hidden="1" outlineLevel="5">
      <c r="A362" s="9" t="s">
        <v>14</v>
      </c>
      <c r="B362" s="18" t="s">
        <v>311</v>
      </c>
      <c r="C362" s="18" t="s">
        <v>15</v>
      </c>
      <c r="D362" s="20"/>
      <c r="E362" s="16">
        <f t="shared" si="6"/>
        <v>0</v>
      </c>
      <c r="F362" s="20"/>
      <c r="G362" s="11"/>
    </row>
    <row r="363" spans="1:7" s="12" customFormat="1" ht="30" hidden="1" outlineLevel="2">
      <c r="A363" s="9" t="s">
        <v>312</v>
      </c>
      <c r="B363" s="18" t="s">
        <v>313</v>
      </c>
      <c r="C363" s="18"/>
      <c r="D363" s="20"/>
      <c r="E363" s="16">
        <f t="shared" si="6"/>
        <v>0</v>
      </c>
      <c r="F363" s="20"/>
      <c r="G363" s="11"/>
    </row>
    <row r="364" spans="1:7" s="12" customFormat="1" hidden="1" outlineLevel="3">
      <c r="A364" s="9" t="s">
        <v>314</v>
      </c>
      <c r="B364" s="18" t="s">
        <v>315</v>
      </c>
      <c r="C364" s="18"/>
      <c r="D364" s="20"/>
      <c r="E364" s="16">
        <f t="shared" si="6"/>
        <v>0</v>
      </c>
      <c r="F364" s="20"/>
      <c r="G364" s="11"/>
    </row>
    <row r="365" spans="1:7" s="12" customFormat="1" ht="30" hidden="1" outlineLevel="4">
      <c r="A365" s="9" t="s">
        <v>12</v>
      </c>
      <c r="B365" s="18" t="s">
        <v>315</v>
      </c>
      <c r="C365" s="18" t="s">
        <v>13</v>
      </c>
      <c r="D365" s="20"/>
      <c r="E365" s="16">
        <f t="shared" si="6"/>
        <v>0</v>
      </c>
      <c r="F365" s="20"/>
      <c r="G365" s="11"/>
    </row>
    <row r="366" spans="1:7" s="12" customFormat="1" ht="30" hidden="1" outlineLevel="5">
      <c r="A366" s="9" t="s">
        <v>14</v>
      </c>
      <c r="B366" s="18" t="s">
        <v>315</v>
      </c>
      <c r="C366" s="18" t="s">
        <v>15</v>
      </c>
      <c r="D366" s="20"/>
      <c r="E366" s="16">
        <f t="shared" si="6"/>
        <v>0</v>
      </c>
      <c r="F366" s="20"/>
      <c r="G366" s="11"/>
    </row>
    <row r="367" spans="1:7" s="12" customFormat="1" ht="20.25" customHeight="1" collapsed="1">
      <c r="A367" s="22" t="s">
        <v>316</v>
      </c>
      <c r="B367" s="22"/>
      <c r="C367" s="22"/>
      <c r="D367" s="15">
        <f>D8+D29+D75+D133+D151+D175+D186+D220+D247+D259+D296+D330+D350</f>
        <v>263661663.79999998</v>
      </c>
      <c r="E367" s="16">
        <f t="shared" si="6"/>
        <v>14827475.580000073</v>
      </c>
      <c r="F367" s="15">
        <f>F8+F29+F75+F133+F151+F175+F186+F220+F247+F259+F296+F330+F350</f>
        <v>278489139.38000005</v>
      </c>
      <c r="G367" s="11"/>
    </row>
    <row r="368" spans="1:7" ht="12.75" customHeight="1">
      <c r="A368" s="6"/>
      <c r="B368" s="6"/>
      <c r="C368" s="6"/>
      <c r="D368" s="6"/>
      <c r="E368" s="6"/>
      <c r="F368" s="6"/>
      <c r="G368" s="2"/>
    </row>
    <row r="369" spans="1:7" ht="12.75" customHeight="1">
      <c r="A369" s="42"/>
      <c r="B369" s="43"/>
      <c r="C369" s="43"/>
      <c r="D369" s="43"/>
      <c r="E369" s="43"/>
      <c r="F369" s="43"/>
      <c r="G369" s="2"/>
    </row>
  </sheetData>
  <mergeCells count="10">
    <mergeCell ref="B1:F1"/>
    <mergeCell ref="D5:D6"/>
    <mergeCell ref="E5:E6"/>
    <mergeCell ref="A369:F369"/>
    <mergeCell ref="A3:F3"/>
    <mergeCell ref="A4:F4"/>
    <mergeCell ref="A5:A6"/>
    <mergeCell ref="B5:B6"/>
    <mergeCell ref="C5:C6"/>
    <mergeCell ref="F5:F6"/>
  </mergeCells>
  <pageMargins left="0.98425196850393704" right="0.19685039370078741" top="0.59055118110236227" bottom="0.59055118110236227" header="0.39370078740157483" footer="0.39370078740157483"/>
  <pageSetup paperSize="9" scale="7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3.01.2023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10 ЦСР,ВР (на очередной год)&lt;/VariantName&gt;&#10;  &lt;VariantLink&gt;57532735&lt;/VariantLink&gt;&#10;  &lt;ReportCode&gt;756373024DE34C629744E2E4270C50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766D7A0-0215-4CB4-9684-FE6A1A8F30F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LUDFIN-4\User</dc:creator>
  <cp:lastModifiedBy>Admin</cp:lastModifiedBy>
  <cp:lastPrinted>2023-12-28T11:34:32Z</cp:lastPrinted>
  <dcterms:created xsi:type="dcterms:W3CDTF">2022-11-15T05:29:47Z</dcterms:created>
  <dcterms:modified xsi:type="dcterms:W3CDTF">2024-01-16T05:50:45Z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№10 ЦСРВР (на очередной год)(2).xlsx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21.2.2622.330878421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user_12_11</vt:lpwstr>
  </property>
  <property fmtid="{D5CDD505-2E9C-101B-9397-08002B2CF9AE}" pid="10" name="Шаблон">
    <vt:lpwstr>pril10_2017.xlt</vt:lpwstr>
  </property>
  <property fmtid="{D5CDD505-2E9C-101B-9397-08002B2CF9AE}" pid="11" name="Локальная база">
    <vt:lpwstr>не используется</vt:lpwstr>
  </property>
</Properties>
</file>