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4" sheetId="7" r:id="rId1"/>
  </sheets>
  <externalReferences>
    <externalReference r:id="rId2"/>
  </externalReferences>
  <definedNames>
    <definedName name="_xlnm.Print_Area" localSheetId="0">прил4!$A$1:$I$108</definedName>
  </definedNames>
  <calcPr calcId="124519"/>
</workbook>
</file>

<file path=xl/calcChain.xml><?xml version="1.0" encoding="utf-8"?>
<calcChain xmlns="http://schemas.openxmlformats.org/spreadsheetml/2006/main">
  <c r="I96" i="7"/>
  <c r="H96"/>
  <c r="F95"/>
  <c r="H95" s="1"/>
  <c r="I13"/>
  <c r="I14"/>
  <c r="I15"/>
  <c r="I16"/>
  <c r="I17"/>
  <c r="I18"/>
  <c r="I19"/>
  <c r="I21"/>
  <c r="I22"/>
  <c r="I24"/>
  <c r="I25"/>
  <c r="I27"/>
  <c r="I28"/>
  <c r="I31"/>
  <c r="I34"/>
  <c r="I37"/>
  <c r="I38"/>
  <c r="I39"/>
  <c r="I40"/>
  <c r="I43"/>
  <c r="I45"/>
  <c r="I47"/>
  <c r="I50"/>
  <c r="I52"/>
  <c r="I54"/>
  <c r="I57"/>
  <c r="I58"/>
  <c r="I59"/>
  <c r="I61"/>
  <c r="I62"/>
  <c r="I64"/>
  <c r="I66"/>
  <c r="I68"/>
  <c r="I69"/>
  <c r="I70"/>
  <c r="I72"/>
  <c r="I74"/>
  <c r="I76"/>
  <c r="I78"/>
  <c r="I79"/>
  <c r="I80"/>
  <c r="I82"/>
  <c r="I83"/>
  <c r="I84"/>
  <c r="I85"/>
  <c r="I86"/>
  <c r="I87"/>
  <c r="I88"/>
  <c r="I89"/>
  <c r="I92"/>
  <c r="I99"/>
  <c r="I103"/>
  <c r="I106"/>
  <c r="H13"/>
  <c r="H14"/>
  <c r="H15"/>
  <c r="H16"/>
  <c r="H17"/>
  <c r="H18"/>
  <c r="H19"/>
  <c r="H21"/>
  <c r="H22"/>
  <c r="H24"/>
  <c r="H25"/>
  <c r="H27"/>
  <c r="H28"/>
  <c r="H31"/>
  <c r="H34"/>
  <c r="H37"/>
  <c r="H38"/>
  <c r="H39"/>
  <c r="H40"/>
  <c r="H43"/>
  <c r="H45"/>
  <c r="H47"/>
  <c r="H50"/>
  <c r="H52"/>
  <c r="H54"/>
  <c r="H57"/>
  <c r="H58"/>
  <c r="H59"/>
  <c r="H61"/>
  <c r="H62"/>
  <c r="H64"/>
  <c r="H66"/>
  <c r="H68"/>
  <c r="H69"/>
  <c r="H70"/>
  <c r="H72"/>
  <c r="H74"/>
  <c r="H76"/>
  <c r="H78"/>
  <c r="H79"/>
  <c r="H80"/>
  <c r="H82"/>
  <c r="H83"/>
  <c r="H84"/>
  <c r="H85"/>
  <c r="H86"/>
  <c r="H87"/>
  <c r="H88"/>
  <c r="H89"/>
  <c r="H92"/>
  <c r="H99"/>
  <c r="H103"/>
  <c r="H106"/>
  <c r="K11"/>
  <c r="F12"/>
  <c r="F11" s="1"/>
  <c r="I11" s="1"/>
  <c r="H12" l="1"/>
  <c r="H11"/>
  <c r="I12"/>
  <c r="I95"/>
  <c r="F94"/>
  <c r="H94" l="1"/>
  <c r="F93"/>
  <c r="I94"/>
  <c r="F81"/>
  <c r="F65"/>
  <c r="F63"/>
  <c r="F105"/>
  <c r="F102"/>
  <c r="F98"/>
  <c r="F91"/>
  <c r="F77"/>
  <c r="F75"/>
  <c r="F73"/>
  <c r="F71"/>
  <c r="F67"/>
  <c r="F60"/>
  <c r="F56"/>
  <c r="F53"/>
  <c r="F51"/>
  <c r="F49"/>
  <c r="F46"/>
  <c r="F44"/>
  <c r="F42"/>
  <c r="F36"/>
  <c r="F33"/>
  <c r="F30"/>
  <c r="F26"/>
  <c r="F23"/>
  <c r="F20"/>
  <c r="F32" l="1"/>
  <c r="H33"/>
  <c r="I33"/>
  <c r="F97"/>
  <c r="H98"/>
  <c r="I98"/>
  <c r="I53"/>
  <c r="H53"/>
  <c r="I71"/>
  <c r="H71"/>
  <c r="F90"/>
  <c r="I91"/>
  <c r="H91"/>
  <c r="I63"/>
  <c r="H63"/>
  <c r="I20"/>
  <c r="H20"/>
  <c r="H46"/>
  <c r="I46"/>
  <c r="H73"/>
  <c r="I73"/>
  <c r="H65"/>
  <c r="I65"/>
  <c r="F29"/>
  <c r="H30"/>
  <c r="I30"/>
  <c r="I44"/>
  <c r="H44"/>
  <c r="H26"/>
  <c r="I26"/>
  <c r="H42"/>
  <c r="I42"/>
  <c r="I51"/>
  <c r="H51"/>
  <c r="I67"/>
  <c r="H67"/>
  <c r="H77"/>
  <c r="I77"/>
  <c r="F104"/>
  <c r="I105"/>
  <c r="H105"/>
  <c r="F55"/>
  <c r="I56"/>
  <c r="H56"/>
  <c r="I23"/>
  <c r="H23"/>
  <c r="F35"/>
  <c r="I36"/>
  <c r="H36"/>
  <c r="H49"/>
  <c r="I49"/>
  <c r="I60"/>
  <c r="H60"/>
  <c r="I75"/>
  <c r="H75"/>
  <c r="F101"/>
  <c r="H102"/>
  <c r="I102"/>
  <c r="H81"/>
  <c r="I81"/>
  <c r="H93"/>
  <c r="I93"/>
  <c r="F41"/>
  <c r="F48"/>
  <c r="L14"/>
  <c r="L15" s="1"/>
  <c r="I32" l="1"/>
  <c r="K13" s="1"/>
  <c r="H32"/>
  <c r="I55"/>
  <c r="H55"/>
  <c r="H41"/>
  <c r="I41"/>
  <c r="I35"/>
  <c r="H35"/>
  <c r="I104"/>
  <c r="H104"/>
  <c r="H90"/>
  <c r="I90"/>
  <c r="I48"/>
  <c r="H48"/>
  <c r="F100"/>
  <c r="I101"/>
  <c r="H101"/>
  <c r="H29"/>
  <c r="I29"/>
  <c r="I97"/>
  <c r="H97"/>
  <c r="F9" l="1"/>
  <c r="H10"/>
  <c r="I10"/>
  <c r="I100"/>
  <c r="H100"/>
  <c r="L16"/>
  <c r="I9" l="1"/>
  <c r="L11" s="1"/>
  <c r="L13" s="1"/>
  <c r="I107" l="1"/>
  <c r="H107"/>
</calcChain>
</file>

<file path=xl/sharedStrings.xml><?xml version="1.0" encoding="utf-8"?>
<sst xmlns="http://schemas.openxmlformats.org/spreadsheetml/2006/main" count="426" uniqueCount="139">
  <si>
    <t>Наименование</t>
  </si>
  <si>
    <t>001</t>
  </si>
  <si>
    <t>244</t>
  </si>
  <si>
    <t>540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</si>
  <si>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</si>
  <si>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</si>
  <si>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</si>
  <si>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</si>
  <si>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</si>
  <si>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</si>
  <si>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</si>
  <si>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</si>
  <si>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</si>
  <si>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</si>
  <si>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</si>
  <si>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</si>
  <si>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</si>
  <si>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</si>
  <si>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</si>
  <si>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</si>
  <si>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</si>
  <si>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</si>
  <si>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</si>
  <si>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</si>
  <si>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853</t>
  </si>
  <si>
    <t>48 0 01 00210</t>
  </si>
  <si>
    <t>48 0 01 00120</t>
  </si>
  <si>
    <t>247</t>
  </si>
  <si>
    <t>Ведомство</t>
  </si>
  <si>
    <t>Целевая статья</t>
  </si>
  <si>
    <t>Вид расхода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</si>
  <si>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</si>
  <si>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</si>
  <si>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</si>
  <si>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</si>
  <si>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</si>
  <si>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</si>
  <si>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</si>
  <si>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</si>
  <si>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 xml:space="preserve">        Прочая закупка товаров, работ и услуг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</si>
  <si>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</si>
  <si>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</si>
  <si>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</si>
  <si>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</si>
  <si>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</si>
  <si>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</si>
  <si>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</si>
  <si>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</si>
  <si>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</si>
  <si>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</si>
  <si>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</si>
  <si>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</si>
  <si>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</si>
  <si>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</si>
  <si>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</si>
  <si>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</si>
  <si>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</si>
  <si>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</si>
  <si>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</si>
  <si>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</si>
  <si>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</si>
  <si>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</si>
  <si>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</si>
  <si>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</si>
  <si>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ЖИЛИЩНО-КОММУНАЛЬНОЕ ХОЗЯЙСТВО</t>
  </si>
  <si>
    <t>0500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</si>
  <si>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</si>
  <si>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</si>
  <si>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</si>
  <si>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</si>
  <si>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</si>
  <si>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</si>
  <si>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</si>
  <si>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</si>
  <si>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</si>
  <si>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</si>
  <si>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</si>
  <si>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</si>
  <si>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</si>
  <si>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</si>
  <si>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</si>
  <si>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</si>
  <si>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</si>
  <si>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</si>
  <si>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</si>
  <si>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</si>
  <si>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</si>
  <si>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</si>
  <si>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</si>
  <si>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</si>
  <si>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</si>
  <si>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</si>
  <si>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</si>
  <si>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</si>
  <si>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собственн</t>
  </si>
  <si>
    <t>норматив</t>
  </si>
  <si>
    <t>разница</t>
  </si>
  <si>
    <t xml:space="preserve">        Покупка автомобиля</t>
  </si>
  <si>
    <t xml:space="preserve">      Реализация проектов обеспечения комплексного развития сельских территорий в Людиновском районе</t>
  </si>
  <si>
    <t>48 4 04 L5760</t>
  </si>
  <si>
    <t>51 0 21 00000</t>
  </si>
  <si>
    <t>Общегосудармвенные вопросы</t>
  </si>
  <si>
    <t xml:space="preserve">      Текущий ремонт и содержание автомобильных дорог общего пользования (чистка дорог от снега)</t>
  </si>
  <si>
    <t>0409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</si>
  <si>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</si>
  <si>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</si>
  <si>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</si>
  <si>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</si>
  <si>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</si>
  <si>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Дорожное хозяйство (дорожные фонды)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</si>
  <si>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</si>
  <si>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</si>
  <si>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</si>
  <si>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</si>
  <si>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</si>
  <si>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</si>
  <si>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</si>
  <si>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</si>
  <si>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</si>
  <si>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</si>
  <si>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</si>
  <si>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</si>
  <si>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51 0 21 01500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</si>
  <si>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</si>
  <si>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Ремонт лестничного пролета к Святому источнику в д. Погост</t>
  </si>
  <si>
    <t>48 0 01 00260</t>
  </si>
  <si>
    <t>65000,00</t>
  </si>
  <si>
    <t>52000,00</t>
  </si>
  <si>
    <t xml:space="preserve">     Благоустройство территории памятника «Скорбящая мать» по ул. Горчакова д. Манино Людиновского района</t>
  </si>
  <si>
    <t>Уточненные бюджетные назначения на год</t>
  </si>
  <si>
    <t>% исполнения к году</t>
  </si>
  <si>
    <t>51 0 01 00000</t>
  </si>
  <si>
    <t>0,00</t>
  </si>
  <si>
    <t>Муниципальное образование сельское поселение " Деревня Манино"</t>
  </si>
  <si>
    <t>Неисполненные назначения</t>
  </si>
  <si>
    <t>Раздел Подраздел</t>
  </si>
  <si>
    <t>Исполнено на 01.04.2025 г.</t>
  </si>
  <si>
    <t>Исполнение расходов бюджета   сельского поселения "Деревня Манино" за 1 квартал 2025 года (руб.)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</si>
  <si>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№  9 от    28.04.2025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исполнении бюджета сельского поседения "Деревня Манино"      за 1 квартал 2025 г."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</si>
</sst>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9" fillId="0" borderId="3">
      <alignment horizontal="center" vertical="center" wrapText="1"/>
    </xf>
    <xf numFmtId="0" fontId="10" fillId="0" borderId="4">
      <alignment horizontal="center" vertical="center" shrinkToFit="1"/>
    </xf>
    <xf numFmtId="0" fontId="10" fillId="0" borderId="4">
      <alignment horizontal="left" vertical="top" wrapText="1"/>
    </xf>
    <xf numFmtId="4" fontId="10" fillId="3" borderId="4">
      <alignment horizontal="right" vertical="top" shrinkToFit="1"/>
    </xf>
    <xf numFmtId="4" fontId="10" fillId="0" borderId="4">
      <alignment horizontal="right" vertical="top" shrinkToFit="1"/>
    </xf>
    <xf numFmtId="0" fontId="9" fillId="0" borderId="5">
      <alignment horizontal="left"/>
    </xf>
    <xf numFmtId="4" fontId="9" fillId="5" borderId="4">
      <alignment horizontal="right" vertical="top" shrinkToFit="1"/>
    </xf>
  </cellStyleXfs>
  <cellXfs count="41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0" borderId="4" xfId="6" applyNumberFormat="1" applyProtection="1">
      <alignment horizontal="center" vertical="center" shrinkToFit="1"/>
    </xf>
    <xf numFmtId="0" fontId="11" fillId="2" borderId="4" xfId="7" quotePrefix="1" applyNumberFormat="1" applyFont="1" applyFill="1" applyProtection="1">
      <alignment horizontal="left" vertical="top" wrapText="1"/>
    </xf>
    <xf numFmtId="0" fontId="11" fillId="2" borderId="4" xfId="7" applyNumberFormat="1" applyFont="1" applyFill="1" applyProtection="1">
      <alignment horizontal="left" vertical="top" wrapText="1"/>
    </xf>
    <xf numFmtId="4" fontId="11" fillId="2" borderId="4" xfId="8" applyNumberFormat="1" applyFont="1" applyFill="1" applyProtection="1">
      <alignment horizontal="right" vertical="top" shrinkToFit="1"/>
    </xf>
    <xf numFmtId="0" fontId="11" fillId="4" borderId="4" xfId="7" quotePrefix="1" applyNumberFormat="1" applyFont="1" applyFill="1" applyProtection="1">
      <alignment horizontal="left" vertical="top" wrapText="1"/>
    </xf>
    <xf numFmtId="0" fontId="11" fillId="4" borderId="4" xfId="7" applyNumberFormat="1" applyFont="1" applyFill="1" applyProtection="1">
      <alignment horizontal="left" vertical="top" wrapText="1"/>
    </xf>
    <xf numFmtId="0" fontId="10" fillId="0" borderId="4" xfId="7" quotePrefix="1" applyNumberFormat="1" applyProtection="1">
      <alignment horizontal="left" vertical="top" wrapText="1"/>
    </xf>
    <xf numFmtId="0" fontId="10" fillId="0" borderId="4" xfId="7" applyNumberFormat="1" applyProtection="1">
      <alignment horizontal="left" vertical="top" wrapText="1"/>
    </xf>
    <xf numFmtId="4" fontId="11" fillId="4" borderId="4" xfId="8" applyNumberFormat="1" applyFont="1" applyFill="1" applyProtection="1">
      <alignment horizontal="right" vertical="top" shrinkToFit="1"/>
    </xf>
    <xf numFmtId="4" fontId="10" fillId="3" borderId="4" xfId="8" applyNumberFormat="1" applyProtection="1">
      <alignment horizontal="right" vertical="top" shrinkToFit="1"/>
    </xf>
    <xf numFmtId="0" fontId="12" fillId="0" borderId="4" xfId="7" quotePrefix="1" applyNumberFormat="1" applyFont="1" applyProtection="1">
      <alignment horizontal="left" vertical="top" wrapText="1"/>
    </xf>
    <xf numFmtId="0" fontId="9" fillId="0" borderId="5" xfId="10" applyNumberFormat="1" applyProtection="1">
      <alignment horizontal="left"/>
    </xf>
    <xf numFmtId="4" fontId="9" fillId="5" borderId="4" xfId="11" applyNumberFormat="1" applyProtection="1">
      <alignment horizontal="right" vertical="top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4" xfId="7" quotePrefix="1" applyNumberFormat="1" applyFont="1" applyProtection="1">
      <alignment horizontal="left" vertical="top" wrapText="1"/>
    </xf>
    <xf numFmtId="4" fontId="0" fillId="0" borderId="0" xfId="0" applyNumberFormat="1"/>
    <xf numFmtId="0" fontId="10" fillId="0" borderId="7" xfId="7" applyNumberFormat="1" applyFill="1" applyBorder="1" applyProtection="1">
      <alignment horizontal="left" vertical="top" wrapText="1"/>
    </xf>
    <xf numFmtId="0" fontId="13" fillId="0" borderId="4" xfId="7" applyNumberFormat="1" applyFont="1" applyProtection="1">
      <alignment horizontal="left" vertical="top" wrapText="1"/>
    </xf>
    <xf numFmtId="49" fontId="11" fillId="4" borderId="4" xfId="7" applyNumberFormat="1" applyFont="1" applyFill="1" applyProtection="1">
      <alignment horizontal="left" vertical="top" wrapText="1"/>
    </xf>
    <xf numFmtId="4" fontId="11" fillId="4" borderId="4" xfId="9" applyNumberFormat="1" applyFont="1" applyFill="1" applyProtection="1">
      <alignment horizontal="right" vertical="top" shrinkToFit="1"/>
    </xf>
    <xf numFmtId="0" fontId="14" fillId="2" borderId="4" xfId="7" applyNumberFormat="1" applyFont="1" applyFill="1" applyProtection="1">
      <alignment horizontal="left" vertical="top" wrapText="1"/>
    </xf>
    <xf numFmtId="0" fontId="14" fillId="2" borderId="4" xfId="7" quotePrefix="1" applyNumberFormat="1" applyFont="1" applyFill="1" applyProtection="1">
      <alignment horizontal="left" vertical="top" wrapText="1"/>
    </xf>
    <xf numFmtId="4" fontId="15" fillId="0" borderId="8" xfId="0" applyNumberFormat="1" applyFont="1" applyBorder="1"/>
    <xf numFmtId="0" fontId="16" fillId="0" borderId="4" xfId="7" quotePrefix="1" applyNumberFormat="1" applyFont="1" applyProtection="1">
      <alignment horizontal="left" vertical="top" wrapText="1"/>
    </xf>
    <xf numFmtId="49" fontId="10" fillId="0" borderId="4" xfId="7" quotePrefix="1" applyNumberFormat="1" applyProtection="1">
      <alignment horizontal="left" vertical="top" wrapText="1"/>
    </xf>
    <xf numFmtId="49" fontId="10" fillId="0" borderId="4" xfId="7" applyNumberFormat="1" applyProtection="1">
      <alignment horizontal="left" vertical="top" wrapText="1"/>
    </xf>
    <xf numFmtId="49" fontId="10" fillId="3" borderId="4" xfId="8" applyNumberFormat="1" applyProtection="1">
      <alignment horizontal="right" vertical="top" shrinkToFit="1"/>
    </xf>
    <xf numFmtId="49" fontId="11" fillId="2" borderId="4" xfId="7" applyNumberFormat="1" applyFont="1" applyFill="1" applyProtection="1">
      <alignment horizontal="left" vertical="top" wrapText="1"/>
    </xf>
    <xf numFmtId="4" fontId="11" fillId="2" borderId="4" xfId="9" applyNumberFormat="1" applyFont="1" applyFill="1" applyProtection="1">
      <alignment horizontal="right" vertical="top" shrinkToFit="1"/>
    </xf>
    <xf numFmtId="4" fontId="11" fillId="3" borderId="4" xfId="8" applyNumberFormat="1" applyFont="1" applyProtection="1">
      <alignment horizontal="right" vertical="top" shrinkToFit="1"/>
    </xf>
    <xf numFmtId="0" fontId="9" fillId="0" borderId="3" xfId="5" applyNumberFormat="1" applyProtection="1">
      <alignment horizontal="center" vertical="center" wrapText="1"/>
    </xf>
    <xf numFmtId="0" fontId="9" fillId="0" borderId="9" xfId="5" applyNumberFormat="1" applyBorder="1" applyProtection="1">
      <alignment horizontal="center" vertical="center" wrapText="1"/>
    </xf>
    <xf numFmtId="0" fontId="9" fillId="0" borderId="3" xfId="5" applyNumberFormat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  <sheetName val="2026_2027"/>
    </sheetNames>
    <sheetDataSet>
      <sheetData sheetId="0">
        <row r="6">
          <cell r="C6">
            <v>2403850</v>
          </cell>
        </row>
        <row r="20">
          <cell r="C20">
            <v>70850</v>
          </cell>
        </row>
        <row r="29">
          <cell r="C29">
            <v>274000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7"/>
  <sheetViews>
    <sheetView tabSelected="1" view="pageBreakPreview" zoomScaleSheetLayoutView="100" workbookViewId="0">
      <selection activeCell="F6" sqref="F6:F7"/>
    </sheetView>
  </sheetViews>
  <sheetFormatPr defaultRowHeight="15"/>
  <cols>
    <col min="1" max="1" width="46.28515625" customWidth="1"/>
    <col min="2" max="2" width="5" customWidth="1"/>
    <col min="3" max="3" width="8.140625" customWidth="1"/>
    <col min="4" max="4" width="13.85546875" customWidth="1"/>
    <col min="5" max="5" width="6.28515625" customWidth="1"/>
    <col min="6" max="6" width="14.42578125" customWidth="1"/>
    <col min="7" max="7" width="15.28515625" customWidth="1"/>
    <col min="8" max="8" width="17.28515625" customWidth="1"/>
    <col min="9" max="9" width="15.28515625" customWidth="1"/>
    <col min="10" max="10" width="11.140625" customWidth="1"/>
    <col min="11" max="11" width="18.42578125" hidden="1" customWidth="1"/>
    <col min="12" max="12" width="13.5703125" hidden="1" customWidth="1"/>
    <col min="13" max="13" width="17.5703125" customWidth="1"/>
  </cols>
  <sheetData>
    <row r="1" spans="1:13" s="1" customFormat="1" ht="68.25" customHeight="1">
      <c r="A1" s="39" t="s">
        <v>138</v>
      </c>
      <c r="B1" s="39"/>
      <c r="C1" s="39"/>
      <c r="D1" s="39"/>
      <c r="E1" s="39"/>
      <c r="F1" s="39"/>
      <c r="G1" s="39"/>
      <c r="H1" s="39"/>
      <c r="I1" s="39"/>
      <c r="J1" s="16"/>
      <c r="K1" s="2"/>
      <c r="L1" s="2"/>
      <c r="M1" s="2"/>
    </row>
    <row r="2" spans="1:13" s="1" customFormat="1" ht="15.75">
      <c r="A2" s="39"/>
      <c r="B2" s="39"/>
      <c r="C2" s="39"/>
      <c r="D2" s="39"/>
      <c r="E2" s="39"/>
      <c r="F2" s="39"/>
      <c r="G2" s="39"/>
      <c r="H2" s="39"/>
      <c r="I2" s="39"/>
      <c r="J2" s="17"/>
      <c r="K2" s="2"/>
      <c r="L2" s="2"/>
      <c r="M2" s="2"/>
    </row>
    <row r="3" spans="1:13" s="1" customFormat="1" ht="15.75">
      <c r="A3" s="39"/>
      <c r="B3" s="39"/>
      <c r="C3" s="39"/>
      <c r="D3" s="39"/>
      <c r="E3" s="39"/>
      <c r="F3" s="39"/>
      <c r="G3" s="39"/>
      <c r="H3" s="39"/>
      <c r="I3" s="39"/>
      <c r="J3" s="16"/>
      <c r="K3" s="2"/>
      <c r="L3" s="2"/>
      <c r="M3" s="2"/>
    </row>
    <row r="4" spans="1:13" s="1" customFormat="1" ht="15.75">
      <c r="A4" s="39"/>
      <c r="B4" s="39"/>
      <c r="C4" s="39"/>
      <c r="D4" s="39"/>
      <c r="E4" s="39"/>
      <c r="F4" s="39"/>
      <c r="G4" s="39"/>
      <c r="H4" s="39"/>
      <c r="I4" s="39"/>
      <c r="J4" s="16"/>
      <c r="K4" s="2"/>
      <c r="L4" s="2"/>
      <c r="M4" s="2"/>
    </row>
    <row r="5" spans="1:13" s="1" customFormat="1" ht="51" customHeight="1">
      <c r="A5" s="40" t="s">
        <v>137</v>
      </c>
      <c r="B5" s="40"/>
      <c r="C5" s="40"/>
      <c r="D5" s="40"/>
      <c r="E5" s="40"/>
      <c r="F5" s="40"/>
      <c r="G5" s="40"/>
      <c r="H5" s="40"/>
      <c r="I5" s="40"/>
      <c r="J5" s="18"/>
      <c r="K5" s="2"/>
      <c r="L5" s="2"/>
      <c r="M5" s="2"/>
    </row>
    <row r="6" spans="1:13" ht="15" customHeight="1">
      <c r="A6" s="35" t="s">
        <v>0</v>
      </c>
      <c r="B6" s="35" t="s">
        <v>28</v>
      </c>
      <c r="C6" s="35" t="s">
        <v>135</v>
      </c>
      <c r="D6" s="35" t="s">
        <v>29</v>
      </c>
      <c r="E6" s="35" t="s">
        <v>30</v>
      </c>
      <c r="F6" s="35" t="s">
        <v>129</v>
      </c>
      <c r="G6" s="37" t="s">
        <v>136</v>
      </c>
      <c r="H6" s="37" t="s">
        <v>134</v>
      </c>
      <c r="I6" s="35" t="s">
        <v>130</v>
      </c>
    </row>
    <row r="7" spans="1:13" ht="54" customHeight="1">
      <c r="A7" s="36"/>
      <c r="B7" s="36"/>
      <c r="C7" s="36"/>
      <c r="D7" s="36"/>
      <c r="E7" s="36"/>
      <c r="F7" s="36"/>
      <c r="G7" s="38"/>
      <c r="H7" s="38"/>
      <c r="I7" s="36"/>
    </row>
    <row r="8" spans="1:13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9</v>
      </c>
      <c r="G8" s="3"/>
      <c r="H8" s="3"/>
      <c r="I8" s="3">
        <v>9</v>
      </c>
    </row>
    <row r="9" spans="1:13" ht="25.5">
      <c r="A9" s="4" t="s">
        <v>133</v>
      </c>
      <c r="B9" s="4" t="s">
        <v>1</v>
      </c>
      <c r="C9" s="5"/>
      <c r="D9" s="5"/>
      <c r="E9" s="5"/>
      <c r="F9" s="6">
        <f>F10</f>
        <v>20339188.460000001</v>
      </c>
      <c r="G9" s="6">
        <v>1776846.84</v>
      </c>
      <c r="H9" s="6">
        <v>18562341.620000001</v>
      </c>
      <c r="I9" s="6">
        <f>G9/F9*100</f>
        <v>8.7360754018992939</v>
      </c>
      <c r="K9" s="20"/>
      <c r="M9" s="27"/>
    </row>
    <row r="10" spans="1:13">
      <c r="A10" s="5" t="s">
        <v>101</v>
      </c>
      <c r="B10" s="4" t="s">
        <v>1</v>
      </c>
      <c r="C10" s="5"/>
      <c r="D10" s="5"/>
      <c r="E10" s="5"/>
      <c r="F10" s="6">
        <v>20339188.460000001</v>
      </c>
      <c r="G10" s="6">
        <v>1776846.84</v>
      </c>
      <c r="H10" s="6">
        <f>F10-G10</f>
        <v>18562341.620000001</v>
      </c>
      <c r="I10" s="6">
        <f>G10/F10*100</f>
        <v>8.7360754018992939</v>
      </c>
      <c r="K10" s="20"/>
    </row>
    <row r="11" spans="1:13" ht="51">
      <c r="A11" s="7" t="s">
        <v>31</v>
      </c>
      <c r="B11" s="7" t="s">
        <v>1</v>
      </c>
      <c r="C11" s="7" t="s">
        <v>32</v>
      </c>
      <c r="D11" s="8"/>
      <c r="E11" s="8"/>
      <c r="F11" s="11">
        <f t="shared" ref="F11:F12" si="0">F12</f>
        <v>126000</v>
      </c>
      <c r="G11" s="11">
        <v>42000</v>
      </c>
      <c r="H11" s="11">
        <f>F11-G11</f>
        <v>84000</v>
      </c>
      <c r="I11" s="11">
        <f>G11/F11*100</f>
        <v>33.333333333333329</v>
      </c>
      <c r="K11">
        <f>'[1]2025'!$C$29</f>
        <v>274000</v>
      </c>
      <c r="L11" s="20">
        <f>K11-I9</f>
        <v>273991.26392459811</v>
      </c>
      <c r="M11" s="20"/>
    </row>
    <row r="12" spans="1:13" ht="25.5">
      <c r="A12" s="9" t="s">
        <v>33</v>
      </c>
      <c r="B12" s="9" t="s">
        <v>1</v>
      </c>
      <c r="C12" s="9" t="s">
        <v>32</v>
      </c>
      <c r="D12" s="9" t="s">
        <v>4</v>
      </c>
      <c r="E12" s="10"/>
      <c r="F12" s="12">
        <f t="shared" si="0"/>
        <v>126000</v>
      </c>
      <c r="G12" s="12">
        <v>42000</v>
      </c>
      <c r="H12" s="12">
        <f>F12-G12</f>
        <v>84000</v>
      </c>
      <c r="I12" s="12">
        <f>G12/F12*100</f>
        <v>33.333333333333329</v>
      </c>
    </row>
    <row r="13" spans="1:13" ht="63.75">
      <c r="A13" s="19" t="s">
        <v>34</v>
      </c>
      <c r="B13" s="9" t="s">
        <v>1</v>
      </c>
      <c r="C13" s="9" t="s">
        <v>32</v>
      </c>
      <c r="D13" s="9" t="s">
        <v>4</v>
      </c>
      <c r="E13" s="9" t="s">
        <v>35</v>
      </c>
      <c r="F13" s="12">
        <v>126000</v>
      </c>
      <c r="G13" s="12">
        <v>42000</v>
      </c>
      <c r="H13" s="12">
        <f t="shared" ref="H13:H76" si="1">F13-G13</f>
        <v>84000</v>
      </c>
      <c r="I13" s="12">
        <f t="shared" ref="I13:I76" si="2">G13/F13*100</f>
        <v>33.333333333333329</v>
      </c>
      <c r="K13" s="20">
        <f>I11+I14+I32+I90</f>
        <v>163.74428012959351</v>
      </c>
      <c r="L13" s="20">
        <f>L11-L12</f>
        <v>273991.26392459811</v>
      </c>
    </row>
    <row r="14" spans="1:13" ht="63.75">
      <c r="A14" s="7" t="s">
        <v>36</v>
      </c>
      <c r="B14" s="7" t="s">
        <v>1</v>
      </c>
      <c r="C14" s="7" t="s">
        <v>37</v>
      </c>
      <c r="D14" s="8"/>
      <c r="E14" s="8"/>
      <c r="F14" s="11">
        <v>5355240.78</v>
      </c>
      <c r="G14" s="11">
        <v>1054880.1299999999</v>
      </c>
      <c r="H14" s="12">
        <f t="shared" si="1"/>
        <v>4300360.6500000004</v>
      </c>
      <c r="I14" s="12">
        <f t="shared" si="2"/>
        <v>19.698089653403031</v>
      </c>
      <c r="K14" t="s">
        <v>94</v>
      </c>
      <c r="L14" s="20">
        <f>'[1]2025'!$C$6+'[1]2025'!$C$20</f>
        <v>2474700</v>
      </c>
    </row>
    <row r="15" spans="1:13">
      <c r="A15" s="9" t="s">
        <v>38</v>
      </c>
      <c r="B15" s="9" t="s">
        <v>1</v>
      </c>
      <c r="C15" s="9" t="s">
        <v>37</v>
      </c>
      <c r="D15" s="9" t="s">
        <v>131</v>
      </c>
      <c r="E15" s="10"/>
      <c r="F15" s="12">
        <v>4620386.78</v>
      </c>
      <c r="G15" s="12">
        <v>1054880.1299999999</v>
      </c>
      <c r="H15" s="12">
        <f t="shared" si="1"/>
        <v>3565506.6500000004</v>
      </c>
      <c r="I15" s="12">
        <f t="shared" si="2"/>
        <v>22.830991867741425</v>
      </c>
      <c r="K15" t="s">
        <v>95</v>
      </c>
      <c r="L15" s="20">
        <f>L14*57/100</f>
        <v>1410579</v>
      </c>
    </row>
    <row r="16" spans="1:13">
      <c r="A16" s="19" t="s">
        <v>39</v>
      </c>
      <c r="B16" s="9" t="s">
        <v>1</v>
      </c>
      <c r="C16" s="9" t="s">
        <v>37</v>
      </c>
      <c r="D16" s="9" t="s">
        <v>5</v>
      </c>
      <c r="E16" s="9"/>
      <c r="F16" s="12">
        <v>522378.5</v>
      </c>
      <c r="G16" s="12">
        <v>357922.73</v>
      </c>
      <c r="H16" s="12">
        <f t="shared" si="1"/>
        <v>164455.77000000002</v>
      </c>
      <c r="I16" s="12">
        <f t="shared" si="2"/>
        <v>68.517890763115247</v>
      </c>
      <c r="K16" s="21" t="s">
        <v>96</v>
      </c>
      <c r="L16" s="20">
        <f>L15-K13</f>
        <v>1410415.2557198703</v>
      </c>
    </row>
    <row r="17" spans="1:13">
      <c r="A17" s="22" t="s">
        <v>97</v>
      </c>
      <c r="B17" s="9" t="s">
        <v>1</v>
      </c>
      <c r="C17" s="9" t="s">
        <v>37</v>
      </c>
      <c r="D17" s="9" t="s">
        <v>5</v>
      </c>
      <c r="E17" s="9">
        <v>244</v>
      </c>
      <c r="F17" s="12">
        <v>385000</v>
      </c>
      <c r="G17" s="12">
        <v>250400.37</v>
      </c>
      <c r="H17" s="12">
        <f t="shared" si="1"/>
        <v>134599.63</v>
      </c>
      <c r="I17" s="12">
        <f t="shared" si="2"/>
        <v>65.039057142857132</v>
      </c>
      <c r="M17" s="20"/>
    </row>
    <row r="18" spans="1:13">
      <c r="A18" s="19" t="s">
        <v>40</v>
      </c>
      <c r="B18" s="9" t="s">
        <v>1</v>
      </c>
      <c r="C18" s="9" t="s">
        <v>37</v>
      </c>
      <c r="D18" s="9" t="s">
        <v>5</v>
      </c>
      <c r="E18" s="9" t="s">
        <v>27</v>
      </c>
      <c r="F18" s="12">
        <v>231070.47</v>
      </c>
      <c r="G18" s="12">
        <v>107522.36</v>
      </c>
      <c r="H18" s="12">
        <f t="shared" si="1"/>
        <v>123548.11</v>
      </c>
      <c r="I18" s="12">
        <f t="shared" si="2"/>
        <v>46.532280823248421</v>
      </c>
      <c r="J18" s="20"/>
    </row>
    <row r="19" spans="1:13">
      <c r="A19" s="19" t="s">
        <v>41</v>
      </c>
      <c r="B19" s="9" t="s">
        <v>1</v>
      </c>
      <c r="C19" s="9" t="s">
        <v>37</v>
      </c>
      <c r="D19" s="9" t="s">
        <v>5</v>
      </c>
      <c r="E19" s="9" t="s">
        <v>24</v>
      </c>
      <c r="F19" s="12">
        <v>500</v>
      </c>
      <c r="G19" s="12"/>
      <c r="H19" s="12">
        <f t="shared" si="1"/>
        <v>500</v>
      </c>
      <c r="I19" s="12">
        <f t="shared" si="2"/>
        <v>0</v>
      </c>
    </row>
    <row r="20" spans="1:13" ht="25.5">
      <c r="A20" s="9" t="s">
        <v>42</v>
      </c>
      <c r="B20" s="9" t="s">
        <v>1</v>
      </c>
      <c r="C20" s="9" t="s">
        <v>37</v>
      </c>
      <c r="D20" s="9" t="s">
        <v>19</v>
      </c>
      <c r="E20" s="10"/>
      <c r="F20" s="12">
        <f>F21+F22</f>
        <v>1090233</v>
      </c>
      <c r="G20" s="12">
        <v>180505.19</v>
      </c>
      <c r="H20" s="12">
        <f t="shared" si="1"/>
        <v>909727.81</v>
      </c>
      <c r="I20" s="12">
        <f t="shared" si="2"/>
        <v>16.556570017601743</v>
      </c>
    </row>
    <row r="21" spans="1:13" ht="25.5">
      <c r="A21" s="19" t="s">
        <v>43</v>
      </c>
      <c r="B21" s="9" t="s">
        <v>1</v>
      </c>
      <c r="C21" s="9" t="s">
        <v>37</v>
      </c>
      <c r="D21" s="9" t="s">
        <v>19</v>
      </c>
      <c r="E21" s="9" t="s">
        <v>15</v>
      </c>
      <c r="F21" s="12">
        <v>837352</v>
      </c>
      <c r="G21" s="12">
        <v>138532.72</v>
      </c>
      <c r="H21" s="12">
        <f t="shared" si="1"/>
        <v>698819.28</v>
      </c>
      <c r="I21" s="12">
        <f t="shared" si="2"/>
        <v>16.544143920358465</v>
      </c>
    </row>
    <row r="22" spans="1:13" ht="51">
      <c r="A22" s="19" t="s">
        <v>44</v>
      </c>
      <c r="B22" s="9" t="s">
        <v>1</v>
      </c>
      <c r="C22" s="9" t="s">
        <v>37</v>
      </c>
      <c r="D22" s="9" t="s">
        <v>19</v>
      </c>
      <c r="E22" s="9" t="s">
        <v>16</v>
      </c>
      <c r="F22" s="12">
        <v>252881</v>
      </c>
      <c r="G22" s="12">
        <v>41972.47</v>
      </c>
      <c r="H22" s="12">
        <f t="shared" si="1"/>
        <v>210908.53</v>
      </c>
      <c r="I22" s="12">
        <f t="shared" si="2"/>
        <v>16.59771592171812</v>
      </c>
    </row>
    <row r="23" spans="1:13">
      <c r="A23" s="9" t="s">
        <v>45</v>
      </c>
      <c r="B23" s="9" t="s">
        <v>1</v>
      </c>
      <c r="C23" s="9" t="s">
        <v>37</v>
      </c>
      <c r="D23" s="9" t="s">
        <v>20</v>
      </c>
      <c r="E23" s="10"/>
      <c r="F23" s="12">
        <f>F24+F25</f>
        <v>1976204.81</v>
      </c>
      <c r="G23" s="12">
        <v>426777.19</v>
      </c>
      <c r="H23" s="12">
        <f t="shared" si="1"/>
        <v>1549427.62</v>
      </c>
      <c r="I23" s="12">
        <f t="shared" si="2"/>
        <v>21.595797552987435</v>
      </c>
    </row>
    <row r="24" spans="1:13" ht="25.5">
      <c r="A24" s="19" t="s">
        <v>43</v>
      </c>
      <c r="B24" s="9" t="s">
        <v>1</v>
      </c>
      <c r="C24" s="9" t="s">
        <v>37</v>
      </c>
      <c r="D24" s="9" t="s">
        <v>20</v>
      </c>
      <c r="E24" s="9" t="s">
        <v>15</v>
      </c>
      <c r="F24" s="12">
        <v>1517822.81</v>
      </c>
      <c r="G24" s="12">
        <v>326937.09000000003</v>
      </c>
      <c r="H24" s="12">
        <f t="shared" si="1"/>
        <v>1190885.72</v>
      </c>
      <c r="I24" s="12">
        <f t="shared" si="2"/>
        <v>21.539871969640515</v>
      </c>
    </row>
    <row r="25" spans="1:13" ht="51">
      <c r="A25" s="19" t="s">
        <v>44</v>
      </c>
      <c r="B25" s="9" t="s">
        <v>1</v>
      </c>
      <c r="C25" s="9" t="s">
        <v>37</v>
      </c>
      <c r="D25" s="9" t="s">
        <v>20</v>
      </c>
      <c r="E25" s="9" t="s">
        <v>16</v>
      </c>
      <c r="F25" s="12">
        <v>458382</v>
      </c>
      <c r="G25" s="12">
        <v>97840.1</v>
      </c>
      <c r="H25" s="12">
        <f t="shared" si="1"/>
        <v>360541.9</v>
      </c>
      <c r="I25" s="12">
        <f t="shared" si="2"/>
        <v>21.34466449380648</v>
      </c>
    </row>
    <row r="26" spans="1:13" ht="38.25">
      <c r="A26" s="9" t="s">
        <v>46</v>
      </c>
      <c r="B26" s="9" t="s">
        <v>1</v>
      </c>
      <c r="C26" s="9" t="s">
        <v>37</v>
      </c>
      <c r="D26" s="9" t="s">
        <v>6</v>
      </c>
      <c r="E26" s="10"/>
      <c r="F26" s="12">
        <f>F27+F28</f>
        <v>734854</v>
      </c>
      <c r="G26" s="12">
        <v>89675.02</v>
      </c>
      <c r="H26" s="12">
        <f t="shared" si="1"/>
        <v>645178.98</v>
      </c>
      <c r="I26" s="12">
        <f t="shared" si="2"/>
        <v>12.203107011732943</v>
      </c>
    </row>
    <row r="27" spans="1:13" ht="25.5">
      <c r="A27" s="19" t="s">
        <v>43</v>
      </c>
      <c r="B27" s="9" t="s">
        <v>1</v>
      </c>
      <c r="C27" s="9" t="s">
        <v>37</v>
      </c>
      <c r="D27" s="9" t="s">
        <v>6</v>
      </c>
      <c r="E27" s="9" t="s">
        <v>15</v>
      </c>
      <c r="F27" s="12">
        <v>564404</v>
      </c>
      <c r="G27" s="12">
        <v>68866</v>
      </c>
      <c r="H27" s="12">
        <f t="shared" si="1"/>
        <v>495538</v>
      </c>
      <c r="I27" s="12">
        <f t="shared" si="2"/>
        <v>12.201543575169559</v>
      </c>
    </row>
    <row r="28" spans="1:13" ht="51">
      <c r="A28" s="19" t="s">
        <v>44</v>
      </c>
      <c r="B28" s="9" t="s">
        <v>1</v>
      </c>
      <c r="C28" s="9" t="s">
        <v>37</v>
      </c>
      <c r="D28" s="9" t="s">
        <v>6</v>
      </c>
      <c r="E28" s="9" t="s">
        <v>16</v>
      </c>
      <c r="F28" s="12">
        <v>170450</v>
      </c>
      <c r="G28" s="12">
        <v>20809.02</v>
      </c>
      <c r="H28" s="12">
        <f t="shared" si="1"/>
        <v>149640.98000000001</v>
      </c>
      <c r="I28" s="12">
        <f t="shared" si="2"/>
        <v>12.20828395423878</v>
      </c>
    </row>
    <row r="29" spans="1:13">
      <c r="A29" s="7" t="s">
        <v>47</v>
      </c>
      <c r="B29" s="7" t="s">
        <v>1</v>
      </c>
      <c r="C29" s="7" t="s">
        <v>48</v>
      </c>
      <c r="D29" s="8"/>
      <c r="E29" s="8"/>
      <c r="F29" s="11">
        <f t="shared" ref="F29:F30" si="3">F30</f>
        <v>30000</v>
      </c>
      <c r="G29" s="11">
        <v>0</v>
      </c>
      <c r="H29" s="12">
        <f t="shared" si="1"/>
        <v>30000</v>
      </c>
      <c r="I29" s="12">
        <f t="shared" si="2"/>
        <v>0</v>
      </c>
    </row>
    <row r="30" spans="1:13" ht="25.5">
      <c r="A30" s="9" t="s">
        <v>49</v>
      </c>
      <c r="B30" s="9" t="s">
        <v>1</v>
      </c>
      <c r="C30" s="9" t="s">
        <v>48</v>
      </c>
      <c r="D30" s="9" t="s">
        <v>7</v>
      </c>
      <c r="E30" s="10"/>
      <c r="F30" s="12">
        <f t="shared" si="3"/>
        <v>30000</v>
      </c>
      <c r="G30" s="12">
        <v>0</v>
      </c>
      <c r="H30" s="12">
        <f t="shared" si="1"/>
        <v>30000</v>
      </c>
      <c r="I30" s="12">
        <f t="shared" si="2"/>
        <v>0</v>
      </c>
    </row>
    <row r="31" spans="1:13">
      <c r="A31" s="19" t="s">
        <v>50</v>
      </c>
      <c r="B31" s="9" t="s">
        <v>1</v>
      </c>
      <c r="C31" s="9" t="s">
        <v>48</v>
      </c>
      <c r="D31" s="9" t="s">
        <v>7</v>
      </c>
      <c r="E31" s="9" t="s">
        <v>51</v>
      </c>
      <c r="F31" s="12">
        <v>30000</v>
      </c>
      <c r="G31" s="12">
        <v>0</v>
      </c>
      <c r="H31" s="12">
        <f t="shared" si="1"/>
        <v>30000</v>
      </c>
      <c r="I31" s="12">
        <f t="shared" si="2"/>
        <v>0</v>
      </c>
    </row>
    <row r="32" spans="1:13">
      <c r="A32" s="7" t="s">
        <v>52</v>
      </c>
      <c r="B32" s="7" t="s">
        <v>1</v>
      </c>
      <c r="C32" s="7" t="s">
        <v>53</v>
      </c>
      <c r="D32" s="8"/>
      <c r="E32" s="8"/>
      <c r="F32" s="11">
        <f t="shared" ref="F32:F33" si="4">F33</f>
        <v>70000</v>
      </c>
      <c r="G32" s="11">
        <v>42499</v>
      </c>
      <c r="H32" s="12">
        <f t="shared" si="1"/>
        <v>27501</v>
      </c>
      <c r="I32" s="12">
        <f t="shared" si="2"/>
        <v>60.712857142857146</v>
      </c>
    </row>
    <row r="33" spans="1:13" ht="25.5">
      <c r="A33" s="9" t="s">
        <v>54</v>
      </c>
      <c r="B33" s="9" t="s">
        <v>1</v>
      </c>
      <c r="C33" s="9" t="s">
        <v>53</v>
      </c>
      <c r="D33" s="9" t="s">
        <v>8</v>
      </c>
      <c r="E33" s="10"/>
      <c r="F33" s="12">
        <f t="shared" si="4"/>
        <v>70000</v>
      </c>
      <c r="G33" s="12">
        <v>42499</v>
      </c>
      <c r="H33" s="12">
        <f t="shared" si="1"/>
        <v>27501</v>
      </c>
      <c r="I33" s="12">
        <f t="shared" si="2"/>
        <v>60.712857142857146</v>
      </c>
    </row>
    <row r="34" spans="1:13">
      <c r="A34" s="19" t="s">
        <v>39</v>
      </c>
      <c r="B34" s="9" t="s">
        <v>1</v>
      </c>
      <c r="C34" s="9" t="s">
        <v>53</v>
      </c>
      <c r="D34" s="9" t="s">
        <v>8</v>
      </c>
      <c r="E34" s="9" t="s">
        <v>2</v>
      </c>
      <c r="F34" s="12">
        <v>70000</v>
      </c>
      <c r="G34" s="12">
        <v>42499</v>
      </c>
      <c r="H34" s="12">
        <f t="shared" si="1"/>
        <v>27501</v>
      </c>
      <c r="I34" s="12">
        <f t="shared" si="2"/>
        <v>60.712857142857146</v>
      </c>
    </row>
    <row r="35" spans="1:13" ht="25.5">
      <c r="A35" s="7" t="s">
        <v>55</v>
      </c>
      <c r="B35" s="7" t="s">
        <v>1</v>
      </c>
      <c r="C35" s="7" t="s">
        <v>56</v>
      </c>
      <c r="D35" s="8"/>
      <c r="E35" s="8"/>
      <c r="F35" s="11">
        <f>F36</f>
        <v>164202</v>
      </c>
      <c r="G35" s="11">
        <v>26202.12</v>
      </c>
      <c r="H35" s="12">
        <f t="shared" si="1"/>
        <v>137999.88</v>
      </c>
      <c r="I35" s="12">
        <f t="shared" si="2"/>
        <v>15.957247780173201</v>
      </c>
    </row>
    <row r="36" spans="1:13" ht="38.25">
      <c r="A36" s="9" t="s">
        <v>57</v>
      </c>
      <c r="B36" s="9" t="s">
        <v>1</v>
      </c>
      <c r="C36" s="9" t="s">
        <v>56</v>
      </c>
      <c r="D36" s="9" t="s">
        <v>9</v>
      </c>
      <c r="E36" s="10"/>
      <c r="F36" s="12">
        <f>F37+F38+F39+F40</f>
        <v>164202</v>
      </c>
      <c r="G36" s="12">
        <v>26202.12</v>
      </c>
      <c r="H36" s="12">
        <f t="shared" si="1"/>
        <v>137999.88</v>
      </c>
      <c r="I36" s="12">
        <f t="shared" si="2"/>
        <v>15.957247780173201</v>
      </c>
    </row>
    <row r="37" spans="1:13" ht="25.5">
      <c r="A37" s="19" t="s">
        <v>43</v>
      </c>
      <c r="B37" s="9" t="s">
        <v>1</v>
      </c>
      <c r="C37" s="9" t="s">
        <v>56</v>
      </c>
      <c r="D37" s="9" t="s">
        <v>9</v>
      </c>
      <c r="E37" s="9" t="s">
        <v>15</v>
      </c>
      <c r="F37" s="12">
        <v>84678</v>
      </c>
      <c r="G37" s="12">
        <v>20124.52</v>
      </c>
      <c r="H37" s="12">
        <f t="shared" si="1"/>
        <v>64553.479999999996</v>
      </c>
      <c r="I37" s="12">
        <f t="shared" si="2"/>
        <v>23.765936843099745</v>
      </c>
    </row>
    <row r="38" spans="1:13" ht="51">
      <c r="A38" s="19" t="s">
        <v>44</v>
      </c>
      <c r="B38" s="9" t="s">
        <v>1</v>
      </c>
      <c r="C38" s="9" t="s">
        <v>56</v>
      </c>
      <c r="D38" s="9" t="s">
        <v>9</v>
      </c>
      <c r="E38" s="9" t="s">
        <v>16</v>
      </c>
      <c r="F38" s="12">
        <v>25573</v>
      </c>
      <c r="G38" s="12">
        <v>6077.6</v>
      </c>
      <c r="H38" s="12">
        <f t="shared" si="1"/>
        <v>19495.400000000001</v>
      </c>
      <c r="I38" s="12">
        <f t="shared" si="2"/>
        <v>23.76569037656904</v>
      </c>
    </row>
    <row r="39" spans="1:13">
      <c r="A39" s="19" t="s">
        <v>39</v>
      </c>
      <c r="B39" s="9" t="s">
        <v>1</v>
      </c>
      <c r="C39" s="9" t="s">
        <v>56</v>
      </c>
      <c r="D39" s="9" t="s">
        <v>9</v>
      </c>
      <c r="E39" s="9" t="s">
        <v>2</v>
      </c>
      <c r="F39" s="12">
        <v>40000</v>
      </c>
      <c r="G39" s="12">
        <v>0</v>
      </c>
      <c r="H39" s="12">
        <f t="shared" si="1"/>
        <v>40000</v>
      </c>
      <c r="I39" s="12">
        <f t="shared" si="2"/>
        <v>0</v>
      </c>
    </row>
    <row r="40" spans="1:13">
      <c r="A40" s="19" t="s">
        <v>40</v>
      </c>
      <c r="B40" s="9" t="s">
        <v>1</v>
      </c>
      <c r="C40" s="9" t="s">
        <v>56</v>
      </c>
      <c r="D40" s="9" t="s">
        <v>9</v>
      </c>
      <c r="E40" s="9" t="s">
        <v>27</v>
      </c>
      <c r="F40" s="12">
        <v>13951</v>
      </c>
      <c r="G40" s="12">
        <v>0</v>
      </c>
      <c r="H40" s="12">
        <f t="shared" si="1"/>
        <v>13951</v>
      </c>
      <c r="I40" s="12">
        <f t="shared" si="2"/>
        <v>0</v>
      </c>
      <c r="M40" s="20"/>
    </row>
    <row r="41" spans="1:13">
      <c r="A41" s="7" t="s">
        <v>58</v>
      </c>
      <c r="B41" s="7" t="s">
        <v>1</v>
      </c>
      <c r="C41" s="7" t="s">
        <v>59</v>
      </c>
      <c r="D41" s="8"/>
      <c r="E41" s="8"/>
      <c r="F41" s="11">
        <f>F42+F44+F46</f>
        <v>466000</v>
      </c>
      <c r="G41" s="11">
        <v>0</v>
      </c>
      <c r="H41" s="12">
        <f t="shared" si="1"/>
        <v>466000</v>
      </c>
      <c r="I41" s="12">
        <f t="shared" si="2"/>
        <v>0</v>
      </c>
    </row>
    <row r="42" spans="1:13" ht="25.5">
      <c r="A42" s="9" t="s">
        <v>60</v>
      </c>
      <c r="B42" s="9" t="s">
        <v>1</v>
      </c>
      <c r="C42" s="9" t="s">
        <v>59</v>
      </c>
      <c r="D42" s="9" t="s">
        <v>61</v>
      </c>
      <c r="E42" s="10"/>
      <c r="F42" s="12">
        <f>F43</f>
        <v>350000</v>
      </c>
      <c r="G42" s="12">
        <v>0</v>
      </c>
      <c r="H42" s="12">
        <f t="shared" si="1"/>
        <v>350000</v>
      </c>
      <c r="I42" s="12">
        <f t="shared" si="2"/>
        <v>0</v>
      </c>
    </row>
    <row r="43" spans="1:13">
      <c r="A43" s="19" t="s">
        <v>39</v>
      </c>
      <c r="B43" s="9" t="s">
        <v>1</v>
      </c>
      <c r="C43" s="9" t="s">
        <v>59</v>
      </c>
      <c r="D43" s="9" t="s">
        <v>61</v>
      </c>
      <c r="E43" s="9" t="s">
        <v>2</v>
      </c>
      <c r="F43" s="12">
        <v>350000</v>
      </c>
      <c r="G43" s="12">
        <v>0</v>
      </c>
      <c r="H43" s="12">
        <f t="shared" si="1"/>
        <v>350000</v>
      </c>
      <c r="I43" s="12">
        <f t="shared" si="2"/>
        <v>0</v>
      </c>
    </row>
    <row r="44" spans="1:13">
      <c r="A44" s="9" t="s">
        <v>62</v>
      </c>
      <c r="B44" s="9" t="s">
        <v>1</v>
      </c>
      <c r="C44" s="9" t="s">
        <v>59</v>
      </c>
      <c r="D44" s="9" t="s">
        <v>10</v>
      </c>
      <c r="E44" s="10"/>
      <c r="F44" s="12">
        <f>F45</f>
        <v>80000</v>
      </c>
      <c r="G44" s="12">
        <v>0</v>
      </c>
      <c r="H44" s="12">
        <f t="shared" si="1"/>
        <v>80000</v>
      </c>
      <c r="I44" s="12">
        <f t="shared" si="2"/>
        <v>0</v>
      </c>
    </row>
    <row r="45" spans="1:13">
      <c r="A45" s="19" t="s">
        <v>39</v>
      </c>
      <c r="B45" s="9" t="s">
        <v>1</v>
      </c>
      <c r="C45" s="9" t="s">
        <v>59</v>
      </c>
      <c r="D45" s="9" t="s">
        <v>10</v>
      </c>
      <c r="E45" s="9" t="s">
        <v>2</v>
      </c>
      <c r="F45" s="12">
        <v>80000</v>
      </c>
      <c r="G45" s="12">
        <v>0</v>
      </c>
      <c r="H45" s="12">
        <f t="shared" si="1"/>
        <v>80000</v>
      </c>
      <c r="I45" s="12">
        <f t="shared" si="2"/>
        <v>0</v>
      </c>
    </row>
    <row r="46" spans="1:13" ht="25.5">
      <c r="A46" s="9" t="s">
        <v>63</v>
      </c>
      <c r="B46" s="9" t="s">
        <v>1</v>
      </c>
      <c r="C46" s="9" t="s">
        <v>59</v>
      </c>
      <c r="D46" s="9" t="s">
        <v>21</v>
      </c>
      <c r="E46" s="10"/>
      <c r="F46" s="12">
        <f>F47</f>
        <v>36000</v>
      </c>
      <c r="G46" s="12">
        <v>0</v>
      </c>
      <c r="H46" s="12">
        <f t="shared" si="1"/>
        <v>36000</v>
      </c>
      <c r="I46" s="12">
        <f t="shared" si="2"/>
        <v>0</v>
      </c>
    </row>
    <row r="47" spans="1:13">
      <c r="A47" s="19" t="s">
        <v>39</v>
      </c>
      <c r="B47" s="9" t="s">
        <v>1</v>
      </c>
      <c r="C47" s="9" t="s">
        <v>59</v>
      </c>
      <c r="D47" s="9" t="s">
        <v>21</v>
      </c>
      <c r="E47" s="9" t="s">
        <v>2</v>
      </c>
      <c r="F47" s="12">
        <v>36000</v>
      </c>
      <c r="G47" s="12">
        <v>0</v>
      </c>
      <c r="H47" s="12">
        <f t="shared" si="1"/>
        <v>36000</v>
      </c>
      <c r="I47" s="12">
        <f t="shared" si="2"/>
        <v>0</v>
      </c>
    </row>
    <row r="48" spans="1:13">
      <c r="A48" s="7" t="s">
        <v>109</v>
      </c>
      <c r="B48" s="7" t="s">
        <v>1</v>
      </c>
      <c r="C48" s="7" t="s">
        <v>103</v>
      </c>
      <c r="D48" s="8"/>
      <c r="E48" s="8"/>
      <c r="F48" s="11">
        <f>F49+F51+F53</f>
        <v>3523000</v>
      </c>
      <c r="G48" s="11">
        <v>60633.279999999999</v>
      </c>
      <c r="H48" s="12">
        <f t="shared" si="1"/>
        <v>3462366.72</v>
      </c>
      <c r="I48" s="12">
        <f t="shared" si="2"/>
        <v>1.7210695430031224</v>
      </c>
    </row>
    <row r="49" spans="1:9" ht="25.5">
      <c r="A49" s="9" t="s">
        <v>102</v>
      </c>
      <c r="B49" s="9" t="s">
        <v>1</v>
      </c>
      <c r="C49" s="9" t="s">
        <v>103</v>
      </c>
      <c r="D49" s="9" t="s">
        <v>104</v>
      </c>
      <c r="E49" s="10"/>
      <c r="F49" s="12">
        <f>F50</f>
        <v>600000</v>
      </c>
      <c r="G49" s="12">
        <v>60633.279999999999</v>
      </c>
      <c r="H49" s="12">
        <f t="shared" si="1"/>
        <v>539366.72</v>
      </c>
      <c r="I49" s="12">
        <f t="shared" si="2"/>
        <v>10.105546666666667</v>
      </c>
    </row>
    <row r="50" spans="1:9">
      <c r="A50" s="19" t="s">
        <v>39</v>
      </c>
      <c r="B50" s="9" t="s">
        <v>1</v>
      </c>
      <c r="C50" s="9" t="s">
        <v>103</v>
      </c>
      <c r="D50" s="9" t="s">
        <v>104</v>
      </c>
      <c r="E50" s="9" t="s">
        <v>2</v>
      </c>
      <c r="F50" s="12">
        <v>600000</v>
      </c>
      <c r="G50" s="12">
        <v>60633.279999999999</v>
      </c>
      <c r="H50" s="12">
        <f t="shared" si="1"/>
        <v>539366.72</v>
      </c>
      <c r="I50" s="12">
        <f t="shared" si="2"/>
        <v>10.105546666666667</v>
      </c>
    </row>
    <row r="51" spans="1:9" ht="25.5">
      <c r="A51" s="9" t="s">
        <v>105</v>
      </c>
      <c r="B51" s="9" t="s">
        <v>1</v>
      </c>
      <c r="C51" s="9" t="s">
        <v>103</v>
      </c>
      <c r="D51" s="9" t="s">
        <v>106</v>
      </c>
      <c r="E51" s="10"/>
      <c r="F51" s="12">
        <f>F52</f>
        <v>100000</v>
      </c>
      <c r="G51" s="12">
        <v>0</v>
      </c>
      <c r="H51" s="12">
        <f t="shared" si="1"/>
        <v>100000</v>
      </c>
      <c r="I51" s="12">
        <f t="shared" si="2"/>
        <v>0</v>
      </c>
    </row>
    <row r="52" spans="1:9">
      <c r="A52" s="19" t="s">
        <v>39</v>
      </c>
      <c r="B52" s="9" t="s">
        <v>1</v>
      </c>
      <c r="C52" s="9" t="s">
        <v>103</v>
      </c>
      <c r="D52" s="9" t="s">
        <v>106</v>
      </c>
      <c r="E52" s="9" t="s">
        <v>2</v>
      </c>
      <c r="F52" s="12">
        <v>100000</v>
      </c>
      <c r="G52" s="12">
        <v>0</v>
      </c>
      <c r="H52" s="12">
        <f t="shared" si="1"/>
        <v>100000</v>
      </c>
      <c r="I52" s="12">
        <f t="shared" si="2"/>
        <v>0</v>
      </c>
    </row>
    <row r="53" spans="1:9" ht="25.5">
      <c r="A53" s="9" t="s">
        <v>107</v>
      </c>
      <c r="B53" s="9" t="s">
        <v>1</v>
      </c>
      <c r="C53" s="9" t="s">
        <v>103</v>
      </c>
      <c r="D53" s="9" t="s">
        <v>108</v>
      </c>
      <c r="E53" s="10"/>
      <c r="F53" s="12">
        <f>F54</f>
        <v>2823000</v>
      </c>
      <c r="G53" s="12">
        <v>0</v>
      </c>
      <c r="H53" s="12">
        <f t="shared" si="1"/>
        <v>2823000</v>
      </c>
      <c r="I53" s="12">
        <f t="shared" si="2"/>
        <v>0</v>
      </c>
    </row>
    <row r="54" spans="1:9">
      <c r="A54" s="19" t="s">
        <v>39</v>
      </c>
      <c r="B54" s="9" t="s">
        <v>1</v>
      </c>
      <c r="C54" s="9" t="s">
        <v>103</v>
      </c>
      <c r="D54" s="9" t="s">
        <v>108</v>
      </c>
      <c r="E54" s="9" t="s">
        <v>2</v>
      </c>
      <c r="F54" s="12">
        <v>2823000</v>
      </c>
      <c r="G54" s="12">
        <v>0</v>
      </c>
      <c r="H54" s="12">
        <f t="shared" si="1"/>
        <v>2823000</v>
      </c>
      <c r="I54" s="12">
        <f t="shared" si="2"/>
        <v>0</v>
      </c>
    </row>
    <row r="55" spans="1:9" ht="25.5">
      <c r="A55" s="7" t="s">
        <v>114</v>
      </c>
      <c r="B55" s="7" t="s">
        <v>1</v>
      </c>
      <c r="C55" s="7" t="s">
        <v>115</v>
      </c>
      <c r="D55" s="8"/>
      <c r="E55" s="8"/>
      <c r="F55" s="11">
        <f t="shared" ref="F55:F56" si="5">F56</f>
        <v>274000</v>
      </c>
      <c r="G55" s="11">
        <v>0</v>
      </c>
      <c r="H55" s="12">
        <f t="shared" si="1"/>
        <v>274000</v>
      </c>
      <c r="I55" s="12">
        <f t="shared" si="2"/>
        <v>0</v>
      </c>
    </row>
    <row r="56" spans="1:9" ht="25.5">
      <c r="A56" s="9" t="s">
        <v>116</v>
      </c>
      <c r="B56" s="9" t="s">
        <v>1</v>
      </c>
      <c r="C56" s="9" t="s">
        <v>115</v>
      </c>
      <c r="D56" s="9" t="s">
        <v>117</v>
      </c>
      <c r="E56" s="10"/>
      <c r="F56" s="12">
        <f t="shared" si="5"/>
        <v>274000</v>
      </c>
      <c r="G56" s="12">
        <v>0</v>
      </c>
      <c r="H56" s="12">
        <f t="shared" si="1"/>
        <v>274000</v>
      </c>
      <c r="I56" s="12">
        <f t="shared" si="2"/>
        <v>0</v>
      </c>
    </row>
    <row r="57" spans="1:9">
      <c r="A57" s="19" t="s">
        <v>39</v>
      </c>
      <c r="B57" s="9" t="s">
        <v>1</v>
      </c>
      <c r="C57" s="9" t="s">
        <v>115</v>
      </c>
      <c r="D57" s="9" t="s">
        <v>117</v>
      </c>
      <c r="E57" s="9" t="s">
        <v>2</v>
      </c>
      <c r="F57" s="12">
        <v>274000</v>
      </c>
      <c r="G57" s="12">
        <v>0</v>
      </c>
      <c r="H57" s="12">
        <f t="shared" si="1"/>
        <v>274000</v>
      </c>
      <c r="I57" s="12">
        <f t="shared" si="2"/>
        <v>0</v>
      </c>
    </row>
    <row r="58" spans="1:9" ht="17.25" customHeight="1">
      <c r="A58" s="25" t="s">
        <v>64</v>
      </c>
      <c r="B58" s="26"/>
      <c r="C58" s="32" t="s">
        <v>65</v>
      </c>
      <c r="D58" s="26"/>
      <c r="E58" s="26"/>
      <c r="F58" s="33">
        <v>6840398.6799999997</v>
      </c>
      <c r="G58" s="33">
        <v>481372.31</v>
      </c>
      <c r="H58" s="12">
        <f t="shared" si="1"/>
        <v>6359026.3700000001</v>
      </c>
      <c r="I58" s="12">
        <f t="shared" si="2"/>
        <v>7.0371966974299234</v>
      </c>
    </row>
    <row r="59" spans="1:9">
      <c r="A59" s="8" t="s">
        <v>110</v>
      </c>
      <c r="B59" s="7"/>
      <c r="C59" s="23" t="s">
        <v>111</v>
      </c>
      <c r="D59" s="7"/>
      <c r="E59" s="7"/>
      <c r="F59" s="24">
        <v>320000</v>
      </c>
      <c r="G59" s="24">
        <v>15000</v>
      </c>
      <c r="H59" s="12">
        <f t="shared" si="1"/>
        <v>305000</v>
      </c>
      <c r="I59" s="12">
        <f t="shared" si="2"/>
        <v>4.6875</v>
      </c>
    </row>
    <row r="60" spans="1:9" ht="38.25">
      <c r="A60" s="9" t="s">
        <v>112</v>
      </c>
      <c r="B60" s="9" t="s">
        <v>1</v>
      </c>
      <c r="C60" s="9" t="s">
        <v>111</v>
      </c>
      <c r="D60" s="9" t="s">
        <v>113</v>
      </c>
      <c r="E60" s="10"/>
      <c r="F60" s="12">
        <f>F61</f>
        <v>320000</v>
      </c>
      <c r="G60" s="12">
        <v>15000</v>
      </c>
      <c r="H60" s="12">
        <f t="shared" si="1"/>
        <v>305000</v>
      </c>
      <c r="I60" s="12">
        <f t="shared" si="2"/>
        <v>4.6875</v>
      </c>
    </row>
    <row r="61" spans="1:9">
      <c r="A61" s="19" t="s">
        <v>39</v>
      </c>
      <c r="B61" s="9" t="s">
        <v>1</v>
      </c>
      <c r="C61" s="9" t="s">
        <v>111</v>
      </c>
      <c r="D61" s="9" t="s">
        <v>113</v>
      </c>
      <c r="E61" s="9" t="s">
        <v>2</v>
      </c>
      <c r="F61" s="12">
        <v>320000</v>
      </c>
      <c r="G61" s="12">
        <v>15000</v>
      </c>
      <c r="H61" s="12">
        <f t="shared" si="1"/>
        <v>305000</v>
      </c>
      <c r="I61" s="12">
        <f t="shared" si="2"/>
        <v>4.6875</v>
      </c>
    </row>
    <row r="62" spans="1:9">
      <c r="A62" s="7" t="s">
        <v>66</v>
      </c>
      <c r="B62" s="7" t="s">
        <v>1</v>
      </c>
      <c r="C62" s="7" t="s">
        <v>18</v>
      </c>
      <c r="D62" s="8"/>
      <c r="E62" s="8"/>
      <c r="F62" s="11">
        <v>6520398.6799999997</v>
      </c>
      <c r="G62" s="11">
        <v>466372.31</v>
      </c>
      <c r="H62" s="12">
        <f t="shared" si="1"/>
        <v>6054026.3700000001</v>
      </c>
      <c r="I62" s="12">
        <f t="shared" si="2"/>
        <v>7.1525121835034788</v>
      </c>
    </row>
    <row r="63" spans="1:9" ht="38.25">
      <c r="A63" s="10" t="s">
        <v>120</v>
      </c>
      <c r="B63" s="9" t="s">
        <v>1</v>
      </c>
      <c r="C63" s="9" t="s">
        <v>18</v>
      </c>
      <c r="D63" s="10" t="s">
        <v>121</v>
      </c>
      <c r="E63" s="10"/>
      <c r="F63" s="12">
        <f>F64</f>
        <v>180000</v>
      </c>
      <c r="G63" s="12">
        <v>0</v>
      </c>
      <c r="H63" s="12">
        <f t="shared" si="1"/>
        <v>180000</v>
      </c>
      <c r="I63" s="12">
        <f t="shared" si="2"/>
        <v>0</v>
      </c>
    </row>
    <row r="64" spans="1:9">
      <c r="A64" s="19" t="s">
        <v>39</v>
      </c>
      <c r="B64" s="9" t="s">
        <v>1</v>
      </c>
      <c r="C64" s="9" t="s">
        <v>18</v>
      </c>
      <c r="D64" s="10" t="s">
        <v>121</v>
      </c>
      <c r="E64" s="9" t="s">
        <v>2</v>
      </c>
      <c r="F64" s="12">
        <v>180000</v>
      </c>
      <c r="G64" s="12">
        <v>0</v>
      </c>
      <c r="H64" s="12">
        <f t="shared" si="1"/>
        <v>180000</v>
      </c>
      <c r="I64" s="12">
        <f t="shared" si="2"/>
        <v>0</v>
      </c>
    </row>
    <row r="65" spans="1:9" ht="25.5">
      <c r="A65" s="10" t="s">
        <v>118</v>
      </c>
      <c r="B65" s="9" t="s">
        <v>1</v>
      </c>
      <c r="C65" s="9" t="s">
        <v>18</v>
      </c>
      <c r="D65" s="10" t="s">
        <v>119</v>
      </c>
      <c r="E65" s="10"/>
      <c r="F65" s="12">
        <f>F66</f>
        <v>80000</v>
      </c>
      <c r="G65" s="12">
        <v>0</v>
      </c>
      <c r="H65" s="12">
        <f t="shared" si="1"/>
        <v>80000</v>
      </c>
      <c r="I65" s="12">
        <f t="shared" si="2"/>
        <v>0</v>
      </c>
    </row>
    <row r="66" spans="1:9">
      <c r="A66" s="19" t="s">
        <v>39</v>
      </c>
      <c r="B66" s="9" t="s">
        <v>1</v>
      </c>
      <c r="C66" s="9" t="s">
        <v>18</v>
      </c>
      <c r="D66" s="10" t="s">
        <v>119</v>
      </c>
      <c r="E66" s="9" t="s">
        <v>2</v>
      </c>
      <c r="F66" s="12">
        <v>80000</v>
      </c>
      <c r="G66" s="12">
        <v>0</v>
      </c>
      <c r="H66" s="12">
        <f t="shared" si="1"/>
        <v>80000</v>
      </c>
      <c r="I66" s="12">
        <f t="shared" si="2"/>
        <v>0</v>
      </c>
    </row>
    <row r="67" spans="1:9" ht="25.5">
      <c r="A67" s="9" t="s">
        <v>67</v>
      </c>
      <c r="B67" s="9" t="s">
        <v>1</v>
      </c>
      <c r="C67" s="9" t="s">
        <v>18</v>
      </c>
      <c r="D67" s="9" t="s">
        <v>22</v>
      </c>
      <c r="E67" s="10"/>
      <c r="F67" s="12">
        <f>F68</f>
        <v>450000</v>
      </c>
      <c r="G67" s="12">
        <v>229257.31</v>
      </c>
      <c r="H67" s="12">
        <f t="shared" si="1"/>
        <v>220742.69</v>
      </c>
      <c r="I67" s="12">
        <f t="shared" si="2"/>
        <v>50.946068888888888</v>
      </c>
    </row>
    <row r="68" spans="1:9">
      <c r="A68" s="19" t="s">
        <v>40</v>
      </c>
      <c r="B68" s="9" t="s">
        <v>1</v>
      </c>
      <c r="C68" s="9" t="s">
        <v>18</v>
      </c>
      <c r="D68" s="9" t="s">
        <v>22</v>
      </c>
      <c r="E68" s="9" t="s">
        <v>27</v>
      </c>
      <c r="F68" s="12">
        <v>450000</v>
      </c>
      <c r="G68" s="12">
        <v>229257.31</v>
      </c>
      <c r="H68" s="12">
        <f t="shared" si="1"/>
        <v>220742.69</v>
      </c>
      <c r="I68" s="12">
        <f t="shared" si="2"/>
        <v>50.946068888888888</v>
      </c>
    </row>
    <row r="69" spans="1:9">
      <c r="A69" s="9" t="s">
        <v>68</v>
      </c>
      <c r="B69" s="9" t="s">
        <v>1</v>
      </c>
      <c r="C69" s="9" t="s">
        <v>18</v>
      </c>
      <c r="D69" s="9" t="s">
        <v>26</v>
      </c>
      <c r="E69" s="10"/>
      <c r="F69" s="12">
        <v>266000</v>
      </c>
      <c r="G69" s="12">
        <v>188115</v>
      </c>
      <c r="H69" s="12">
        <f t="shared" si="1"/>
        <v>77885</v>
      </c>
      <c r="I69" s="12">
        <f t="shared" si="2"/>
        <v>70.719924812030072</v>
      </c>
    </row>
    <row r="70" spans="1:9">
      <c r="A70" s="19" t="s">
        <v>39</v>
      </c>
      <c r="B70" s="9" t="s">
        <v>1</v>
      </c>
      <c r="C70" s="9" t="s">
        <v>18</v>
      </c>
      <c r="D70" s="9" t="s">
        <v>26</v>
      </c>
      <c r="E70" s="9" t="s">
        <v>2</v>
      </c>
      <c r="F70" s="12">
        <v>266000</v>
      </c>
      <c r="G70" s="12">
        <v>188115</v>
      </c>
      <c r="H70" s="12">
        <f t="shared" si="1"/>
        <v>77885</v>
      </c>
      <c r="I70" s="12">
        <f t="shared" si="2"/>
        <v>70.719924812030072</v>
      </c>
    </row>
    <row r="71" spans="1:9" ht="25.5">
      <c r="A71" s="9" t="s">
        <v>69</v>
      </c>
      <c r="B71" s="9" t="s">
        <v>1</v>
      </c>
      <c r="C71" s="9" t="s">
        <v>18</v>
      </c>
      <c r="D71" s="9" t="s">
        <v>25</v>
      </c>
      <c r="E71" s="10"/>
      <c r="F71" s="12">
        <f>F72</f>
        <v>10000</v>
      </c>
      <c r="G71" s="12">
        <v>0</v>
      </c>
      <c r="H71" s="12">
        <f t="shared" si="1"/>
        <v>10000</v>
      </c>
      <c r="I71" s="12">
        <f t="shared" si="2"/>
        <v>0</v>
      </c>
    </row>
    <row r="72" spans="1:9">
      <c r="A72" s="19" t="s">
        <v>39</v>
      </c>
      <c r="B72" s="9" t="s">
        <v>1</v>
      </c>
      <c r="C72" s="9" t="s">
        <v>18</v>
      </c>
      <c r="D72" s="9" t="s">
        <v>25</v>
      </c>
      <c r="E72" s="9" t="s">
        <v>2</v>
      </c>
      <c r="F72" s="12">
        <v>10000</v>
      </c>
      <c r="G72" s="12">
        <v>0</v>
      </c>
      <c r="H72" s="12">
        <f t="shared" si="1"/>
        <v>10000</v>
      </c>
      <c r="I72" s="12">
        <f t="shared" si="2"/>
        <v>0</v>
      </c>
    </row>
    <row r="73" spans="1:9" ht="25.5">
      <c r="A73" s="9" t="s">
        <v>70</v>
      </c>
      <c r="B73" s="9" t="s">
        <v>1</v>
      </c>
      <c r="C73" s="9" t="s">
        <v>18</v>
      </c>
      <c r="D73" s="9" t="s">
        <v>11</v>
      </c>
      <c r="E73" s="10"/>
      <c r="F73" s="12">
        <f>F74</f>
        <v>180000</v>
      </c>
      <c r="G73" s="12">
        <v>45000</v>
      </c>
      <c r="H73" s="12">
        <f t="shared" si="1"/>
        <v>135000</v>
      </c>
      <c r="I73" s="12">
        <f t="shared" si="2"/>
        <v>25</v>
      </c>
    </row>
    <row r="74" spans="1:9">
      <c r="A74" s="19" t="s">
        <v>39</v>
      </c>
      <c r="B74" s="9" t="s">
        <v>1</v>
      </c>
      <c r="C74" s="9" t="s">
        <v>18</v>
      </c>
      <c r="D74" s="9" t="s">
        <v>11</v>
      </c>
      <c r="E74" s="9" t="s">
        <v>2</v>
      </c>
      <c r="F74" s="12">
        <v>180000</v>
      </c>
      <c r="G74" s="12">
        <v>45000</v>
      </c>
      <c r="H74" s="12">
        <f t="shared" si="1"/>
        <v>135000</v>
      </c>
      <c r="I74" s="12">
        <f t="shared" si="2"/>
        <v>25</v>
      </c>
    </row>
    <row r="75" spans="1:9" ht="25.5">
      <c r="A75" s="9" t="s">
        <v>71</v>
      </c>
      <c r="B75" s="9" t="s">
        <v>1</v>
      </c>
      <c r="C75" s="9" t="s">
        <v>18</v>
      </c>
      <c r="D75" s="9" t="s">
        <v>12</v>
      </c>
      <c r="E75" s="10"/>
      <c r="F75" s="12">
        <f>F76</f>
        <v>35000</v>
      </c>
      <c r="G75" s="12">
        <v>4000</v>
      </c>
      <c r="H75" s="12">
        <f t="shared" si="1"/>
        <v>31000</v>
      </c>
      <c r="I75" s="12">
        <f t="shared" si="2"/>
        <v>11.428571428571429</v>
      </c>
    </row>
    <row r="76" spans="1:9">
      <c r="A76" s="19" t="s">
        <v>39</v>
      </c>
      <c r="B76" s="9" t="s">
        <v>1</v>
      </c>
      <c r="C76" s="9" t="s">
        <v>18</v>
      </c>
      <c r="D76" s="9" t="s">
        <v>12</v>
      </c>
      <c r="E76" s="9" t="s">
        <v>2</v>
      </c>
      <c r="F76" s="12">
        <v>35000</v>
      </c>
      <c r="G76" s="12">
        <v>4000</v>
      </c>
      <c r="H76" s="12">
        <f t="shared" si="1"/>
        <v>31000</v>
      </c>
      <c r="I76" s="12">
        <f t="shared" si="2"/>
        <v>11.428571428571429</v>
      </c>
    </row>
    <row r="77" spans="1:9">
      <c r="A77" s="9" t="s">
        <v>72</v>
      </c>
      <c r="B77" s="9" t="s">
        <v>1</v>
      </c>
      <c r="C77" s="9" t="s">
        <v>18</v>
      </c>
      <c r="D77" s="9" t="s">
        <v>23</v>
      </c>
      <c r="E77" s="10"/>
      <c r="F77" s="12">
        <f>F78</f>
        <v>70000</v>
      </c>
      <c r="G77" s="12">
        <v>0</v>
      </c>
      <c r="H77" s="12">
        <f t="shared" ref="H77:H107" si="6">F77-G77</f>
        <v>70000</v>
      </c>
      <c r="I77" s="12">
        <f t="shared" ref="I77:I107" si="7">G77/F77*100</f>
        <v>0</v>
      </c>
    </row>
    <row r="78" spans="1:9">
      <c r="A78" s="19" t="s">
        <v>39</v>
      </c>
      <c r="B78" s="9" t="s">
        <v>1</v>
      </c>
      <c r="C78" s="9" t="s">
        <v>18</v>
      </c>
      <c r="D78" s="9" t="s">
        <v>23</v>
      </c>
      <c r="E78" s="9" t="s">
        <v>2</v>
      </c>
      <c r="F78" s="12">
        <v>70000</v>
      </c>
      <c r="G78" s="12">
        <v>0</v>
      </c>
      <c r="H78" s="12">
        <f t="shared" si="6"/>
        <v>70000</v>
      </c>
      <c r="I78" s="12">
        <f t="shared" si="7"/>
        <v>0</v>
      </c>
    </row>
    <row r="79" spans="1:9" ht="38.25">
      <c r="A79" s="28" t="s">
        <v>128</v>
      </c>
      <c r="B79" s="9" t="s">
        <v>1</v>
      </c>
      <c r="C79" s="30" t="s">
        <v>18</v>
      </c>
      <c r="D79" s="10" t="s">
        <v>125</v>
      </c>
      <c r="E79" s="9"/>
      <c r="F79" s="12">
        <v>1439736.96</v>
      </c>
      <c r="G79" s="12">
        <v>0</v>
      </c>
      <c r="H79" s="12">
        <f t="shared" si="6"/>
        <v>1439736.96</v>
      </c>
      <c r="I79" s="12">
        <f t="shared" si="7"/>
        <v>0</v>
      </c>
    </row>
    <row r="80" spans="1:9">
      <c r="A80" s="19" t="s">
        <v>39</v>
      </c>
      <c r="B80" s="9" t="s">
        <v>1</v>
      </c>
      <c r="C80" s="30" t="s">
        <v>18</v>
      </c>
      <c r="D80" s="10" t="s">
        <v>125</v>
      </c>
      <c r="E80" s="9">
        <v>244</v>
      </c>
      <c r="F80" s="12">
        <v>1439736.96</v>
      </c>
      <c r="G80" s="12">
        <v>0</v>
      </c>
      <c r="H80" s="12">
        <f t="shared" si="6"/>
        <v>1439736.96</v>
      </c>
      <c r="I80" s="12">
        <f t="shared" si="7"/>
        <v>0</v>
      </c>
    </row>
    <row r="81" spans="1:13" ht="38.25">
      <c r="A81" s="9" t="s">
        <v>98</v>
      </c>
      <c r="B81" s="9" t="s">
        <v>1</v>
      </c>
      <c r="C81" s="9" t="s">
        <v>18</v>
      </c>
      <c r="D81" s="10" t="s">
        <v>99</v>
      </c>
      <c r="E81" s="10">
        <v>244</v>
      </c>
      <c r="F81" s="12">
        <f>F82+F83+F84</f>
        <v>3542661.72</v>
      </c>
      <c r="G81" s="12">
        <v>0</v>
      </c>
      <c r="H81" s="12">
        <f t="shared" si="6"/>
        <v>3542661.72</v>
      </c>
      <c r="I81" s="12">
        <f t="shared" si="7"/>
        <v>0</v>
      </c>
    </row>
    <row r="82" spans="1:13">
      <c r="A82" s="19" t="s">
        <v>39</v>
      </c>
      <c r="B82" s="9" t="s">
        <v>1</v>
      </c>
      <c r="C82" s="9" t="s">
        <v>18</v>
      </c>
      <c r="D82" s="10" t="s">
        <v>99</v>
      </c>
      <c r="E82" s="9" t="s">
        <v>2</v>
      </c>
      <c r="F82" s="12">
        <v>2026547</v>
      </c>
      <c r="G82" s="12">
        <v>0</v>
      </c>
      <c r="H82" s="12">
        <f t="shared" si="6"/>
        <v>2026547</v>
      </c>
      <c r="I82" s="12">
        <f t="shared" si="7"/>
        <v>0</v>
      </c>
    </row>
    <row r="83" spans="1:13">
      <c r="A83" s="19" t="s">
        <v>39</v>
      </c>
      <c r="B83" s="9" t="s">
        <v>1</v>
      </c>
      <c r="C83" s="9" t="s">
        <v>18</v>
      </c>
      <c r="D83" s="10" t="s">
        <v>99</v>
      </c>
      <c r="E83" s="9" t="s">
        <v>2</v>
      </c>
      <c r="F83" s="12">
        <v>1445264.7200000002</v>
      </c>
      <c r="G83" s="12">
        <v>0</v>
      </c>
      <c r="H83" s="12">
        <f t="shared" si="6"/>
        <v>1445264.7200000002</v>
      </c>
      <c r="I83" s="12">
        <f t="shared" si="7"/>
        <v>0</v>
      </c>
    </row>
    <row r="84" spans="1:13">
      <c r="A84" s="19" t="s">
        <v>39</v>
      </c>
      <c r="B84" s="9" t="s">
        <v>1</v>
      </c>
      <c r="C84" s="9" t="s">
        <v>18</v>
      </c>
      <c r="D84" s="10" t="s">
        <v>99</v>
      </c>
      <c r="E84" s="9" t="s">
        <v>2</v>
      </c>
      <c r="F84" s="12">
        <v>70850</v>
      </c>
      <c r="G84" s="12">
        <v>0</v>
      </c>
      <c r="H84" s="12">
        <f t="shared" si="6"/>
        <v>70850</v>
      </c>
      <c r="I84" s="12">
        <f t="shared" si="7"/>
        <v>0</v>
      </c>
    </row>
    <row r="85" spans="1:13" ht="51">
      <c r="A85" s="9" t="s">
        <v>123</v>
      </c>
      <c r="B85" s="9" t="s">
        <v>1</v>
      </c>
      <c r="C85" s="29" t="s">
        <v>18</v>
      </c>
      <c r="D85" s="9" t="s">
        <v>100</v>
      </c>
      <c r="E85" s="10"/>
      <c r="F85" s="12">
        <v>1706736.96</v>
      </c>
      <c r="G85" s="12">
        <v>0</v>
      </c>
      <c r="H85" s="12">
        <f t="shared" si="6"/>
        <v>1706736.96</v>
      </c>
      <c r="I85" s="12">
        <f t="shared" si="7"/>
        <v>0</v>
      </c>
      <c r="M85" s="20"/>
    </row>
    <row r="86" spans="1:13" ht="27.75" customHeight="1">
      <c r="A86" s="9" t="s">
        <v>124</v>
      </c>
      <c r="B86" s="9" t="s">
        <v>1</v>
      </c>
      <c r="C86" s="30" t="s">
        <v>18</v>
      </c>
      <c r="D86" s="10" t="s">
        <v>100</v>
      </c>
      <c r="E86" s="10"/>
      <c r="F86" s="12">
        <v>267000</v>
      </c>
      <c r="G86" s="12">
        <v>0</v>
      </c>
      <c r="H86" s="12">
        <f t="shared" si="6"/>
        <v>267000</v>
      </c>
      <c r="I86" s="12">
        <f t="shared" si="7"/>
        <v>0</v>
      </c>
      <c r="M86" s="20"/>
    </row>
    <row r="87" spans="1:13">
      <c r="A87" s="19" t="s">
        <v>39</v>
      </c>
      <c r="B87" s="9" t="s">
        <v>1</v>
      </c>
      <c r="C87" s="9" t="s">
        <v>18</v>
      </c>
      <c r="D87" s="9" t="s">
        <v>122</v>
      </c>
      <c r="E87" s="9">
        <v>244</v>
      </c>
      <c r="F87" s="12">
        <v>267000</v>
      </c>
      <c r="G87" s="12">
        <v>0</v>
      </c>
      <c r="H87" s="12">
        <f t="shared" si="6"/>
        <v>267000</v>
      </c>
      <c r="I87" s="12">
        <f t="shared" si="7"/>
        <v>0</v>
      </c>
    </row>
    <row r="88" spans="1:13">
      <c r="A88" s="19" t="s">
        <v>39</v>
      </c>
      <c r="B88" s="30" t="s">
        <v>1</v>
      </c>
      <c r="C88" s="30" t="s">
        <v>18</v>
      </c>
      <c r="D88" s="30" t="s">
        <v>122</v>
      </c>
      <c r="E88" s="30" t="s">
        <v>2</v>
      </c>
      <c r="F88" s="31" t="s">
        <v>126</v>
      </c>
      <c r="G88" s="31" t="s">
        <v>132</v>
      </c>
      <c r="H88" s="12">
        <f t="shared" si="6"/>
        <v>65000</v>
      </c>
      <c r="I88" s="12">
        <f t="shared" si="7"/>
        <v>0</v>
      </c>
    </row>
    <row r="89" spans="1:13">
      <c r="A89" s="19" t="s">
        <v>39</v>
      </c>
      <c r="B89" s="30" t="s">
        <v>1</v>
      </c>
      <c r="C89" s="30" t="s">
        <v>18</v>
      </c>
      <c r="D89" s="30" t="s">
        <v>122</v>
      </c>
      <c r="E89" s="30" t="s">
        <v>2</v>
      </c>
      <c r="F89" s="31" t="s">
        <v>127</v>
      </c>
      <c r="G89" s="31" t="s">
        <v>132</v>
      </c>
      <c r="H89" s="12">
        <f t="shared" si="6"/>
        <v>52000</v>
      </c>
      <c r="I89" s="12">
        <f t="shared" si="7"/>
        <v>0</v>
      </c>
    </row>
    <row r="90" spans="1:13" ht="25.5">
      <c r="A90" s="7" t="s">
        <v>73</v>
      </c>
      <c r="B90" s="7" t="s">
        <v>1</v>
      </c>
      <c r="C90" s="7" t="s">
        <v>74</v>
      </c>
      <c r="D90" s="8"/>
      <c r="E90" s="8"/>
      <c r="F90" s="11">
        <f t="shared" ref="F90:F91" si="8">F91</f>
        <v>10000</v>
      </c>
      <c r="G90" s="11">
        <v>5000</v>
      </c>
      <c r="H90" s="12">
        <f t="shared" si="6"/>
        <v>5000</v>
      </c>
      <c r="I90" s="12">
        <f t="shared" si="7"/>
        <v>50</v>
      </c>
    </row>
    <row r="91" spans="1:13" ht="25.5">
      <c r="A91" s="9" t="s">
        <v>75</v>
      </c>
      <c r="B91" s="9" t="s">
        <v>1</v>
      </c>
      <c r="C91" s="9" t="s">
        <v>74</v>
      </c>
      <c r="D91" s="9" t="s">
        <v>13</v>
      </c>
      <c r="E91" s="10"/>
      <c r="F91" s="12">
        <f t="shared" si="8"/>
        <v>10000</v>
      </c>
      <c r="G91" s="12">
        <v>5000</v>
      </c>
      <c r="H91" s="12">
        <f t="shared" si="6"/>
        <v>5000</v>
      </c>
      <c r="I91" s="12">
        <f t="shared" si="7"/>
        <v>50</v>
      </c>
    </row>
    <row r="92" spans="1:13">
      <c r="A92" s="9" t="s">
        <v>39</v>
      </c>
      <c r="B92" s="9" t="s">
        <v>1</v>
      </c>
      <c r="C92" s="9" t="s">
        <v>74</v>
      </c>
      <c r="D92" s="9" t="s">
        <v>13</v>
      </c>
      <c r="E92" s="9" t="s">
        <v>2</v>
      </c>
      <c r="F92" s="12">
        <v>10000</v>
      </c>
      <c r="G92" s="12">
        <v>5000</v>
      </c>
      <c r="H92" s="12">
        <f t="shared" si="6"/>
        <v>5000</v>
      </c>
      <c r="I92" s="12">
        <f t="shared" si="7"/>
        <v>50</v>
      </c>
    </row>
    <row r="93" spans="1:13" ht="38.25">
      <c r="A93" s="13" t="s">
        <v>88</v>
      </c>
      <c r="B93" s="9" t="s">
        <v>1</v>
      </c>
      <c r="C93" s="10"/>
      <c r="D93" s="10"/>
      <c r="E93" s="10"/>
      <c r="F93" s="12">
        <f t="shared" ref="F93:F95" si="9">F94</f>
        <v>3150000</v>
      </c>
      <c r="G93" s="12">
        <v>0</v>
      </c>
      <c r="H93" s="12">
        <f t="shared" ref="H93:H96" si="10">F93-G93</f>
        <v>3150000</v>
      </c>
      <c r="I93" s="12">
        <f t="shared" ref="I93:I96" si="11">G93/F93*100</f>
        <v>0</v>
      </c>
    </row>
    <row r="94" spans="1:13">
      <c r="A94" s="7" t="s">
        <v>89</v>
      </c>
      <c r="B94" s="7" t="s">
        <v>1</v>
      </c>
      <c r="C94" s="7" t="s">
        <v>90</v>
      </c>
      <c r="D94" s="8"/>
      <c r="E94" s="8"/>
      <c r="F94" s="11">
        <f t="shared" si="9"/>
        <v>3150000</v>
      </c>
      <c r="G94" s="11">
        <v>0</v>
      </c>
      <c r="H94" s="12">
        <f t="shared" si="10"/>
        <v>3150000</v>
      </c>
      <c r="I94" s="12">
        <f t="shared" si="11"/>
        <v>0</v>
      </c>
    </row>
    <row r="95" spans="1:13" ht="25.5">
      <c r="A95" s="9" t="s">
        <v>91</v>
      </c>
      <c r="B95" s="9" t="s">
        <v>1</v>
      </c>
      <c r="C95" s="9" t="s">
        <v>90</v>
      </c>
      <c r="D95" s="9" t="s">
        <v>92</v>
      </c>
      <c r="E95" s="10"/>
      <c r="F95" s="12">
        <f t="shared" si="9"/>
        <v>3150000</v>
      </c>
      <c r="G95" s="12">
        <v>0</v>
      </c>
      <c r="H95" s="12">
        <f t="shared" si="10"/>
        <v>3150000</v>
      </c>
      <c r="I95" s="12">
        <f t="shared" si="11"/>
        <v>0</v>
      </c>
    </row>
    <row r="96" spans="1:13">
      <c r="A96" s="19" t="s">
        <v>84</v>
      </c>
      <c r="B96" s="9" t="s">
        <v>1</v>
      </c>
      <c r="C96" s="9" t="s">
        <v>90</v>
      </c>
      <c r="D96" s="9" t="s">
        <v>92</v>
      </c>
      <c r="E96" s="9" t="s">
        <v>3</v>
      </c>
      <c r="F96" s="12">
        <v>3150000</v>
      </c>
      <c r="G96" s="12">
        <v>0</v>
      </c>
      <c r="H96" s="12">
        <f t="shared" si="10"/>
        <v>3150000</v>
      </c>
      <c r="I96" s="12">
        <f t="shared" si="11"/>
        <v>0</v>
      </c>
    </row>
    <row r="97" spans="1:9">
      <c r="A97" s="7" t="s">
        <v>76</v>
      </c>
      <c r="B97" s="7" t="s">
        <v>1</v>
      </c>
      <c r="C97" s="7" t="s">
        <v>77</v>
      </c>
      <c r="D97" s="8"/>
      <c r="E97" s="8"/>
      <c r="F97" s="11">
        <f t="shared" ref="F97:F98" si="12">F98</f>
        <v>258847</v>
      </c>
      <c r="G97" s="11">
        <v>64260</v>
      </c>
      <c r="H97" s="12">
        <f t="shared" si="6"/>
        <v>194587</v>
      </c>
      <c r="I97" s="12">
        <f t="shared" si="7"/>
        <v>24.825476053421518</v>
      </c>
    </row>
    <row r="98" spans="1:9">
      <c r="A98" s="9" t="s">
        <v>78</v>
      </c>
      <c r="B98" s="9" t="s">
        <v>1</v>
      </c>
      <c r="C98" s="9" t="s">
        <v>77</v>
      </c>
      <c r="D98" s="9" t="s">
        <v>79</v>
      </c>
      <c r="E98" s="10"/>
      <c r="F98" s="12">
        <f t="shared" si="12"/>
        <v>258847</v>
      </c>
      <c r="G98" s="12">
        <v>64260</v>
      </c>
      <c r="H98" s="12">
        <f t="shared" si="6"/>
        <v>194587</v>
      </c>
      <c r="I98" s="12">
        <f t="shared" si="7"/>
        <v>24.825476053421518</v>
      </c>
    </row>
    <row r="99" spans="1:9" ht="25.5">
      <c r="A99" s="9" t="s">
        <v>80</v>
      </c>
      <c r="B99" s="9" t="s">
        <v>1</v>
      </c>
      <c r="C99" s="9" t="s">
        <v>77</v>
      </c>
      <c r="D99" s="9" t="s">
        <v>79</v>
      </c>
      <c r="E99" s="9" t="s">
        <v>17</v>
      </c>
      <c r="F99" s="12">
        <v>258847</v>
      </c>
      <c r="G99" s="12">
        <v>64260</v>
      </c>
      <c r="H99" s="12">
        <f t="shared" si="6"/>
        <v>194587</v>
      </c>
      <c r="I99" s="12">
        <f t="shared" si="7"/>
        <v>24.825476053421518</v>
      </c>
    </row>
    <row r="100" spans="1:9" ht="38.25">
      <c r="A100" s="13" t="s">
        <v>81</v>
      </c>
      <c r="B100" s="9" t="s">
        <v>1</v>
      </c>
      <c r="C100" s="10"/>
      <c r="D100" s="10"/>
      <c r="E100" s="10"/>
      <c r="F100" s="12">
        <f t="shared" ref="F100:F102" si="13">F101</f>
        <v>70000</v>
      </c>
      <c r="G100" s="12">
        <v>0</v>
      </c>
      <c r="H100" s="12">
        <f t="shared" si="6"/>
        <v>70000</v>
      </c>
      <c r="I100" s="12">
        <f t="shared" si="7"/>
        <v>0</v>
      </c>
    </row>
    <row r="101" spans="1:9">
      <c r="A101" s="7" t="s">
        <v>76</v>
      </c>
      <c r="B101" s="7" t="s">
        <v>1</v>
      </c>
      <c r="C101" s="7" t="s">
        <v>77</v>
      </c>
      <c r="D101" s="8"/>
      <c r="E101" s="8"/>
      <c r="F101" s="11">
        <f t="shared" si="13"/>
        <v>70000</v>
      </c>
      <c r="G101" s="11">
        <v>0</v>
      </c>
      <c r="H101" s="12">
        <f t="shared" si="6"/>
        <v>70000</v>
      </c>
      <c r="I101" s="12">
        <f t="shared" si="7"/>
        <v>0</v>
      </c>
    </row>
    <row r="102" spans="1:9" ht="38.25">
      <c r="A102" s="9" t="s">
        <v>82</v>
      </c>
      <c r="B102" s="9" t="s">
        <v>1</v>
      </c>
      <c r="C102" s="9" t="s">
        <v>77</v>
      </c>
      <c r="D102" s="9" t="s">
        <v>83</v>
      </c>
      <c r="E102" s="10"/>
      <c r="F102" s="12">
        <f t="shared" si="13"/>
        <v>70000</v>
      </c>
      <c r="G102" s="12">
        <v>0</v>
      </c>
      <c r="H102" s="12">
        <f t="shared" si="6"/>
        <v>70000</v>
      </c>
      <c r="I102" s="12">
        <f t="shared" si="7"/>
        <v>0</v>
      </c>
    </row>
    <row r="103" spans="1:9">
      <c r="A103" s="19" t="s">
        <v>84</v>
      </c>
      <c r="B103" s="9" t="s">
        <v>1</v>
      </c>
      <c r="C103" s="9" t="s">
        <v>77</v>
      </c>
      <c r="D103" s="9" t="s">
        <v>83</v>
      </c>
      <c r="E103" s="9" t="s">
        <v>3</v>
      </c>
      <c r="F103" s="12">
        <v>70000</v>
      </c>
      <c r="G103" s="12">
        <v>0</v>
      </c>
      <c r="H103" s="12">
        <f t="shared" si="6"/>
        <v>70000</v>
      </c>
      <c r="I103" s="12">
        <f t="shared" si="7"/>
        <v>0</v>
      </c>
    </row>
    <row r="104" spans="1:9" ht="25.5">
      <c r="A104" s="7" t="s">
        <v>85</v>
      </c>
      <c r="B104" s="7" t="s">
        <v>1</v>
      </c>
      <c r="C104" s="7" t="s">
        <v>86</v>
      </c>
      <c r="D104" s="8"/>
      <c r="E104" s="8"/>
      <c r="F104" s="11">
        <f t="shared" ref="F104:F105" si="14">F105</f>
        <v>1500</v>
      </c>
      <c r="G104" s="11">
        <v>0</v>
      </c>
      <c r="H104" s="12">
        <f t="shared" si="6"/>
        <v>1500</v>
      </c>
      <c r="I104" s="12">
        <f t="shared" si="7"/>
        <v>0</v>
      </c>
    </row>
    <row r="105" spans="1:9" ht="25.5">
      <c r="A105" s="9" t="s">
        <v>87</v>
      </c>
      <c r="B105" s="9" t="s">
        <v>1</v>
      </c>
      <c r="C105" s="9" t="s">
        <v>86</v>
      </c>
      <c r="D105" s="9" t="s">
        <v>14</v>
      </c>
      <c r="E105" s="10"/>
      <c r="F105" s="12">
        <f t="shared" si="14"/>
        <v>1500</v>
      </c>
      <c r="G105" s="12">
        <v>0</v>
      </c>
      <c r="H105" s="12">
        <f t="shared" si="6"/>
        <v>1500</v>
      </c>
      <c r="I105" s="12">
        <f t="shared" si="7"/>
        <v>0</v>
      </c>
    </row>
    <row r="106" spans="1:9">
      <c r="A106" s="19" t="s">
        <v>84</v>
      </c>
      <c r="B106" s="9" t="s">
        <v>1</v>
      </c>
      <c r="C106" s="9" t="s">
        <v>86</v>
      </c>
      <c r="D106" s="9" t="s">
        <v>14</v>
      </c>
      <c r="E106" s="9" t="s">
        <v>3</v>
      </c>
      <c r="F106" s="12">
        <v>1500</v>
      </c>
      <c r="G106" s="12">
        <v>0</v>
      </c>
      <c r="H106" s="12">
        <f t="shared" si="6"/>
        <v>1500</v>
      </c>
      <c r="I106" s="12">
        <f t="shared" si="7"/>
        <v>0</v>
      </c>
    </row>
    <row r="107" spans="1:9">
      <c r="A107" s="14" t="s">
        <v>93</v>
      </c>
      <c r="B107" s="14"/>
      <c r="C107" s="14"/>
      <c r="D107" s="14"/>
      <c r="E107" s="14"/>
      <c r="F107" s="15">
        <v>20339188.460000001</v>
      </c>
      <c r="G107" s="15">
        <v>1776846.84</v>
      </c>
      <c r="H107" s="34">
        <f t="shared" si="6"/>
        <v>18562341.620000001</v>
      </c>
      <c r="I107" s="34">
        <f t="shared" si="7"/>
        <v>8.7360754018992939</v>
      </c>
    </row>
  </sheetData>
  <mergeCells count="14">
    <mergeCell ref="A1:I1"/>
    <mergeCell ref="A2:I2"/>
    <mergeCell ref="A3:I3"/>
    <mergeCell ref="A4:I4"/>
    <mergeCell ref="A5:I5"/>
    <mergeCell ref="I6:I7"/>
    <mergeCell ref="A6:A7"/>
    <mergeCell ref="B6:B7"/>
    <mergeCell ref="C6:C7"/>
    <mergeCell ref="D6:D7"/>
    <mergeCell ref="E6:E7"/>
    <mergeCell ref="F6:F7"/>
    <mergeCell ref="G6:G7"/>
    <mergeCell ref="H6:H7"/>
  </mergeCells>
  <pageMargins left="0.32" right="0.46" top="0.39" bottom="0.25" header="0.3" footer="0.2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2025-04-30T10:55:55Z</dcterms:modified>
</cp:coreProperties>
</file>