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прил4" sheetId="7" r:id="rId1"/>
  </sheets>
  <externalReferences>
    <externalReference r:id="rId2"/>
  </externalReferences>
  <definedNames>
    <definedName name="_xlnm.Print_Area" localSheetId="0">прил4!$A$1:$I$115</definedName>
  </definedNames>
  <calcPr calcId="124519"/>
</workbook>
</file>

<file path=xl/calcChain.xml><?xml version="1.0" encoding="utf-8"?>
<calcChain xmlns="http://schemas.openxmlformats.org/spreadsheetml/2006/main">
  <c r="H13" i="7"/>
  <c r="I13"/>
  <c r="H9"/>
  <c r="H92"/>
  <c r="I92"/>
  <c r="H87"/>
  <c r="I87"/>
  <c r="I103"/>
  <c r="H103"/>
  <c r="F102"/>
  <c r="H102" s="1"/>
  <c r="I14"/>
  <c r="I15"/>
  <c r="I16"/>
  <c r="I17"/>
  <c r="I18"/>
  <c r="I19"/>
  <c r="I21"/>
  <c r="I22"/>
  <c r="I24"/>
  <c r="I25"/>
  <c r="I27"/>
  <c r="I28"/>
  <c r="I31"/>
  <c r="I34"/>
  <c r="I38"/>
  <c r="I39"/>
  <c r="I40"/>
  <c r="I41"/>
  <c r="I44"/>
  <c r="I46"/>
  <c r="I48"/>
  <c r="I51"/>
  <c r="I53"/>
  <c r="I55"/>
  <c r="I62"/>
  <c r="I63"/>
  <c r="I64"/>
  <c r="I66"/>
  <c r="I67"/>
  <c r="I69"/>
  <c r="I71"/>
  <c r="I73"/>
  <c r="I74"/>
  <c r="I75"/>
  <c r="I77"/>
  <c r="I79"/>
  <c r="I81"/>
  <c r="I83"/>
  <c r="I84"/>
  <c r="I85"/>
  <c r="I88"/>
  <c r="I89"/>
  <c r="I90"/>
  <c r="I91"/>
  <c r="I93"/>
  <c r="I94"/>
  <c r="I95"/>
  <c r="I99"/>
  <c r="I106"/>
  <c r="I110"/>
  <c r="I113"/>
  <c r="H14"/>
  <c r="H15"/>
  <c r="H16"/>
  <c r="H17"/>
  <c r="H18"/>
  <c r="H19"/>
  <c r="H21"/>
  <c r="H22"/>
  <c r="H24"/>
  <c r="H25"/>
  <c r="H27"/>
  <c r="H28"/>
  <c r="H31"/>
  <c r="H34"/>
  <c r="H38"/>
  <c r="H39"/>
  <c r="H40"/>
  <c r="H41"/>
  <c r="H44"/>
  <c r="H46"/>
  <c r="H48"/>
  <c r="H51"/>
  <c r="H53"/>
  <c r="H55"/>
  <c r="H62"/>
  <c r="H63"/>
  <c r="H64"/>
  <c r="H66"/>
  <c r="H67"/>
  <c r="H69"/>
  <c r="H71"/>
  <c r="H73"/>
  <c r="H74"/>
  <c r="H75"/>
  <c r="H77"/>
  <c r="H79"/>
  <c r="H81"/>
  <c r="H83"/>
  <c r="H84"/>
  <c r="H85"/>
  <c r="H88"/>
  <c r="H89"/>
  <c r="H90"/>
  <c r="H91"/>
  <c r="H93"/>
  <c r="H94"/>
  <c r="H95"/>
  <c r="H99"/>
  <c r="H106"/>
  <c r="H110"/>
  <c r="H113"/>
  <c r="K11"/>
  <c r="F12"/>
  <c r="F11" s="1"/>
  <c r="I11" s="1"/>
  <c r="H12" l="1"/>
  <c r="H11"/>
  <c r="I12"/>
  <c r="I102"/>
  <c r="F101"/>
  <c r="H101" l="1"/>
  <c r="F100"/>
  <c r="I101"/>
  <c r="F86"/>
  <c r="F70"/>
  <c r="F68"/>
  <c r="F112"/>
  <c r="F109"/>
  <c r="F105"/>
  <c r="F98"/>
  <c r="F82"/>
  <c r="F80"/>
  <c r="F78"/>
  <c r="F76"/>
  <c r="F72"/>
  <c r="F65"/>
  <c r="F61"/>
  <c r="F52"/>
  <c r="F47"/>
  <c r="F45"/>
  <c r="F43"/>
  <c r="F37"/>
  <c r="F30"/>
  <c r="F26"/>
  <c r="F23"/>
  <c r="F20"/>
  <c r="F32" l="1"/>
  <c r="H33"/>
  <c r="I33"/>
  <c r="F104"/>
  <c r="H105"/>
  <c r="I105"/>
  <c r="I54"/>
  <c r="H54"/>
  <c r="I76"/>
  <c r="H76"/>
  <c r="F97"/>
  <c r="I98"/>
  <c r="H98"/>
  <c r="I68"/>
  <c r="H68"/>
  <c r="I20"/>
  <c r="H20"/>
  <c r="H47"/>
  <c r="I47"/>
  <c r="H78"/>
  <c r="I78"/>
  <c r="H70"/>
  <c r="I70"/>
  <c r="F29"/>
  <c r="H30"/>
  <c r="I30"/>
  <c r="I45"/>
  <c r="H45"/>
  <c r="H26"/>
  <c r="I26"/>
  <c r="H43"/>
  <c r="I43"/>
  <c r="I52"/>
  <c r="H52"/>
  <c r="I72"/>
  <c r="H72"/>
  <c r="H82"/>
  <c r="I82"/>
  <c r="F111"/>
  <c r="I112"/>
  <c r="H112"/>
  <c r="F60"/>
  <c r="I61"/>
  <c r="H61"/>
  <c r="I23"/>
  <c r="H23"/>
  <c r="F36"/>
  <c r="I37"/>
  <c r="H37"/>
  <c r="H50"/>
  <c r="I50"/>
  <c r="I65"/>
  <c r="H65"/>
  <c r="I80"/>
  <c r="H80"/>
  <c r="F108"/>
  <c r="H109"/>
  <c r="I109"/>
  <c r="H86"/>
  <c r="I86"/>
  <c r="H100"/>
  <c r="I100"/>
  <c r="F42"/>
  <c r="L14"/>
  <c r="L15" s="1"/>
  <c r="I32" l="1"/>
  <c r="H32"/>
  <c r="I60"/>
  <c r="H60"/>
  <c r="H42"/>
  <c r="I42"/>
  <c r="I36"/>
  <c r="H36"/>
  <c r="I111"/>
  <c r="H111"/>
  <c r="H97"/>
  <c r="I97"/>
  <c r="I49"/>
  <c r="H49"/>
  <c r="F107"/>
  <c r="I108"/>
  <c r="H108"/>
  <c r="H29"/>
  <c r="I29"/>
  <c r="I104"/>
  <c r="H104"/>
  <c r="K13" l="1"/>
  <c r="L16" s="1"/>
  <c r="H10"/>
  <c r="I10"/>
  <c r="I107"/>
  <c r="H107"/>
  <c r="I9" l="1"/>
  <c r="L11" s="1"/>
  <c r="L13" s="1"/>
  <c r="I114" l="1"/>
  <c r="H114"/>
</calcChain>
</file>

<file path=xl/sharedStrings.xml><?xml version="1.0" encoding="utf-8"?>
<sst xmlns="http://schemas.openxmlformats.org/spreadsheetml/2006/main" count="477" uniqueCount="154">
  <si>
    <t>Наименование</t>
  </si>
  <si>
    <t>001</t>
  </si>
  <si>
    <t>244</t>
  </si>
  <si>
    <t>540</t>
  </si>
  <si>
    <t>51 0 01 00300</t>
  </si>
  <si>
    <t>51 0 01 00400</t>
  </si>
  <si>
    <t>51 0 01 00800</t>
  </si>
  <si>
    <t>51 0 01 00700</t>
  </si>
  <si>
    <t>51 0 01 00900</t>
  </si>
  <si>
    <t>99 9 00 51180</t>
  </si>
  <si>
    <t>10 0 01 00200</t>
  </si>
  <si>
    <t>48 0 01 00220</t>
  </si>
  <si>
    <t>48 0 01 00230</t>
  </si>
  <si>
    <t>51 0 01 00500</t>
  </si>
  <si>
    <t>13 1 01 01500</t>
  </si>
  <si>
    <t>121</t>
  </si>
  <si>
    <t>129</t>
  </si>
  <si>
    <t>312</t>
  </si>
  <si>
    <t>0503</t>
  </si>
  <si>
    <t>51 0 01 00410</t>
  </si>
  <si>
    <t>51 0 01 00420</t>
  </si>
  <si>
    <t>10 0 01 00300</t>
  </si>
  <si>
    <t>48 0 01 00110</t>
  </si>
  <si>
    <t>48 0 01 00240</t>
  </si>
  <si>
    <t>853</t>
  </si>
  <si>
    <t>48 0 01 00210</t>
  </si>
  <si>
    <t>48 0 01 00120</t>
  </si>
  <si>
    <t>247</t>
  </si>
  <si>
    <t>Ведомство</t>
  </si>
  <si>
    <t>Целевая статья</t>
  </si>
  <si>
    <t>Вид расхода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</si>
  <si>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</si>
  <si>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</si>
  <si>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Депутаты представительного органа муниципального образования</t>
  </si>
  <si>
    <t xml:space="preserve">      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</si>
  <si>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</si>
  <si>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</si>
  <si>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</si>
  <si>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Центральный аппарат</t>
  </si>
  <si>
    <t xml:space="preserve">        Прочая закупка товаров, работ и услуг</t>
  </si>
  <si>
    <t xml:space="preserve">        Закупка энергетических ресурсов</t>
  </si>
  <si>
    <t xml:space="preserve">        Уплата иных платежей</t>
  </si>
  <si>
    <t xml:space="preserve">      Центральный аппарат (муниципальные служащие)</t>
  </si>
  <si>
    <t xml:space="preserve">        Фонд оплаты труда государственных (муниципальных) органов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</si>
  <si>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</si>
  <si>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Центральный аппарат (прочие работники)</t>
  </si>
  <si>
    <t xml:space="preserve">      Глава местной администрации (исполнительно-распорядительного органа муниципального образования)</t>
  </si>
  <si>
    <t xml:space="preserve">    Резервные фонды</t>
  </si>
  <si>
    <t>0111</t>
  </si>
  <si>
    <t xml:space="preserve">      Резервный фонд администрации сельского поселения</t>
  </si>
  <si>
    <t xml:space="preserve">        Резервные средства</t>
  </si>
  <si>
    <t>870</t>
  </si>
  <si>
    <t xml:space="preserve">    Другие общегосударственные вопросы</t>
  </si>
  <si>
    <t>0113</t>
  </si>
  <si>
    <t xml:space="preserve">      Реализация государственных функций, связанных с общегосударственными вопросами</t>
  </si>
  <si>
    <t xml:space="preserve">    Мобилизационная и вневойсковая подготовка</t>
  </si>
  <si>
    <t>0203</t>
  </si>
  <si>
    <t xml:space="preserve">      Осуществление первичного воинского учета органами местного самоуправления поселений, муниципальных и городских округов</t>
  </si>
  <si>
    <t xml:space="preserve">    Гражданская оборона</t>
  </si>
  <si>
    <t>0309</t>
  </si>
  <si>
    <t xml:space="preserve">      Опахивание населенных пунктов минерализованной полосой</t>
  </si>
  <si>
    <t>10 0 01 00100</t>
  </si>
  <si>
    <t xml:space="preserve">      Предупреждение и ликвидация пожаров</t>
  </si>
  <si>
    <t xml:space="preserve">      Проведение мероприятий по борьбе с борщевиком Сосновского</t>
  </si>
  <si>
    <t>ЖИЛИЩНО-КОММУНАЛЬНОЕ ХОЗЯЙСТВО</t>
  </si>
  <si>
    <t>0500</t>
  </si>
  <si>
    <t xml:space="preserve">    Благоустройство</t>
  </si>
  <si>
    <t xml:space="preserve">      Потребление электроэнергии объектами уличного освещения</t>
  </si>
  <si>
    <t xml:space="preserve">      Содержание объектов уличного освещения</t>
  </si>
  <si>
    <t xml:space="preserve">      Содержание и ремонт пешеходных дорожек, тротуаров, детских и спортивных площадок</t>
  </si>
  <si>
    <t xml:space="preserve">      Содержание в чистоте территории сельского поселения</t>
  </si>
  <si>
    <t xml:space="preserve">      Окашивание травы на территории сельского поселения</t>
  </si>
  <si>
    <t xml:space="preserve">      Спиливание и утилизация деревьев</t>
  </si>
  <si>
    <t xml:space="preserve">    Профессиональная подготовка, переподготовка и повышение квалификации</t>
  </si>
  <si>
    <t>0705</t>
  </si>
  <si>
    <t xml:space="preserve">      Профессиональная подготовка, переподготовка и повышение квалификации</t>
  </si>
  <si>
    <t xml:space="preserve">    Социальное обеспечение населения</t>
  </si>
  <si>
    <t>1003</t>
  </si>
  <si>
    <t xml:space="preserve">      Пособия по социальной помощи населению</t>
  </si>
  <si>
    <t>03 1 01 00200</t>
  </si>
  <si>
    <t xml:space="preserve">        Иные пенсии, социальные доплаты к пенсиям</t>
  </si>
  <si>
    <t xml:space="preserve">  Учреждение: Администрация муниципального района "Город Людиново и Людиновский район"</t>
  </si>
  <si>
    <t xml:space="preserve">      Социальная поддержка работников культуры, проживающих и работающих в сельской местности</t>
  </si>
  <si>
    <t>03 0 04 01500</t>
  </si>
  <si>
    <t xml:space="preserve">        Иные межбюджетные трансферты</t>
  </si>
  <si>
    <t xml:space="preserve">    Другие вопросы в области физической культуры и спорта</t>
  </si>
  <si>
    <t>1105</t>
  </si>
  <si>
    <t xml:space="preserve">      Развитие физической культуры и спорта в сельских поселениях Людиновского района</t>
  </si>
  <si>
    <t xml:space="preserve">  Учреждение: Отдел культуры администрации муниципального района "Город Людиново и Людиновский район"</t>
  </si>
  <si>
    <t xml:space="preserve">    Культура</t>
  </si>
  <si>
    <t>0801</t>
  </si>
  <si>
    <t xml:space="preserve">      Содержание казенных учреждений культуры сельских поселений</t>
  </si>
  <si>
    <t>11 0 03 03300</t>
  </si>
  <si>
    <t>Итого</t>
  </si>
  <si>
    <t>собственн</t>
  </si>
  <si>
    <t>норматив</t>
  </si>
  <si>
    <t>разница</t>
  </si>
  <si>
    <t xml:space="preserve">        Покупка автомобиля</t>
  </si>
  <si>
    <t>51 0 21 00000</t>
  </si>
  <si>
    <t>Общегосудармвенные вопросы</t>
  </si>
  <si>
    <t xml:space="preserve">      Текущий ремонт и содержание автомобильных дорог общего пользования (чистка дорог от снега)</t>
  </si>
  <si>
    <t>0409</t>
  </si>
  <si>
    <t>24 1 03 01010</t>
  </si>
  <si>
    <t xml:space="preserve">      Текущий ремонт и содержание автомобильных дорог общего пользования (грейдирование дорог)</t>
  </si>
  <si>
    <t>24 1 03 01020</t>
  </si>
  <si>
    <t xml:space="preserve">      Текущий ремонт и содержание автомобильных дорог общего пользования (текущий ремонт)</t>
  </si>
  <si>
    <t>24 1 03 01030</t>
  </si>
  <si>
    <t xml:space="preserve">    Дорожное хозяйство (дорожные фонды)</t>
  </si>
  <si>
    <t>КОММУНАЛЬНОЕ ХОЗЯЙСТВО</t>
  </si>
  <si>
    <t>0502</t>
  </si>
  <si>
    <t xml:space="preserve">      Проведение мероприятий по нормативному содержанию независимых источников водоснабжения в поселениях</t>
  </si>
  <si>
    <t>02 1 02 03000</t>
  </si>
  <si>
    <t xml:space="preserve">    Другие вопросы в области национальной экономики</t>
  </si>
  <si>
    <t>0412</t>
  </si>
  <si>
    <t xml:space="preserve">      Содержание мест захоронения на территории сельских поселений Людиновского района</t>
  </si>
  <si>
    <t>48 2 01 03000</t>
  </si>
  <si>
    <t>Установка, содержание и обслуживание контейнерных площадок</t>
  </si>
  <si>
    <t>12 0 04 01000</t>
  </si>
  <si>
    <t>Ликвидация несанкционированных свалок бытовых отходов на территории сельского поселения</t>
  </si>
  <si>
    <t>12 0 03 01000</t>
  </si>
  <si>
    <t>51 0 21 01500</t>
  </si>
  <si>
    <t>Ремонт лестничного пролета к Святому источнику в д. Погост</t>
  </si>
  <si>
    <t>48 0 01 00260</t>
  </si>
  <si>
    <t xml:space="preserve">     Благоустройство территории памятника «Скорбящая мать» по ул. Горчакова д. Манино Людиновского района</t>
  </si>
  <si>
    <t>Уточненные бюджетные назначения на год</t>
  </si>
  <si>
    <t>% исполнения к году</t>
  </si>
  <si>
    <t>51 0 01 00000</t>
  </si>
  <si>
    <t>0,00</t>
  </si>
  <si>
    <t>Муниципальное образование сельское поселение " Деревня Манино"</t>
  </si>
  <si>
    <t>Неисполненные назначения</t>
  </si>
  <si>
    <t>Раздел Подраздел</t>
  </si>
  <si>
    <t>Исполнение расходов бюджета   сельского поселения "Деревня Манино" за первое полугодие2025 года (руб.)</t>
  </si>
  <si>
    <t>Исполнено на 01.07.2025 г.</t>
  </si>
  <si>
    <t>51 0 21 00240</t>
  </si>
  <si>
    <t>Прочая закупка товаров, работ и услуг</t>
  </si>
  <si>
    <t>Уплата иных платежей</t>
  </si>
  <si>
    <t>2416,00</t>
  </si>
  <si>
    <t xml:space="preserve">  Текущий ремонт и содержание автомобильных дорог общего пользования (паспортизация дорог)</t>
  </si>
  <si>
    <t xml:space="preserve"> Прочая закупка товаров, работ и услуг</t>
  </si>
  <si>
    <t>24 1 03 01050</t>
  </si>
  <si>
    <t>350 000,00</t>
  </si>
  <si>
    <t>Текущий ремонт и содержание автомобильных дорог общего пользования (текущий ремонт)(осуществляемых за счет бюджетных ассигнований)</t>
  </si>
  <si>
    <t>24 1 09 9Д030</t>
  </si>
  <si>
    <t>1 367 259,85</t>
  </si>
  <si>
    <t>1 357 259,85</t>
  </si>
  <si>
    <t>65 000,00</t>
  </si>
  <si>
    <t>52 000,00</t>
  </si>
  <si>
    <t>150 000,00</t>
  </si>
  <si>
    <t>Реализация мероприятий по благоустройству сельских территорий</t>
  </si>
  <si>
    <t>48 2 01 S8550</t>
  </si>
  <si>
    <t xml:space="preserve">      Реализация проектов развития общественной инфраструктуры муниципальных образований , основанных на местных инициативах</t>
  </si>
  <si>
    <t xml:space="preserve">       Централбный аппарат</t>
  </si>
  <si>
    <t xml:space="preserve">         Прочая закупка товаров, работ и услуг</t>
  </si>
  <si>
    <t>Приложение №2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№ 12 от 11.07.2025 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"Об исполнении бюджета сельского поседения "Деревня Манино" за первое полугодие 2025 г."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</si>
</sst>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9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0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  <charset val="204"/>
    </font>
    <font>
      <b/>
      <i/>
      <sz val="10"/>
      <color rgb="FF000000"/>
      <name val="Arial Cyr"/>
      <charset val="204"/>
    </font>
    <font>
      <i/>
      <sz val="10"/>
      <color rgb="FF000000"/>
      <name val="Arial Cyr"/>
      <charset val="204"/>
    </font>
    <font>
      <b/>
      <sz val="14"/>
      <color rgb="FF000000"/>
      <name val="Arial Cyr"/>
      <charset val="204"/>
    </font>
    <font>
      <b/>
      <sz val="11"/>
      <color theme="1"/>
      <name val="Cambria"/>
      <family val="1"/>
      <charset val="204"/>
      <scheme val="major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CCFFFF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0" fontId="1" fillId="0" borderId="0"/>
    <xf numFmtId="1" fontId="2" fillId="0" borderId="0"/>
    <xf numFmtId="164" fontId="3" fillId="0" borderId="2" applyBorder="0">
      <alignment wrapText="1"/>
    </xf>
    <xf numFmtId="164" fontId="4" fillId="0" borderId="1">
      <alignment wrapText="1"/>
    </xf>
    <xf numFmtId="0" fontId="9" fillId="0" borderId="3">
      <alignment horizontal="center" vertical="center" wrapText="1"/>
    </xf>
    <xf numFmtId="0" fontId="10" fillId="0" borderId="4">
      <alignment horizontal="center" vertical="center" shrinkToFit="1"/>
    </xf>
    <xf numFmtId="0" fontId="10" fillId="0" borderId="4">
      <alignment horizontal="left" vertical="top" wrapText="1"/>
    </xf>
    <xf numFmtId="4" fontId="10" fillId="3" borderId="4">
      <alignment horizontal="right" vertical="top" shrinkToFit="1"/>
    </xf>
    <xf numFmtId="4" fontId="10" fillId="0" borderId="4">
      <alignment horizontal="right" vertical="top" shrinkToFit="1"/>
    </xf>
    <xf numFmtId="0" fontId="9" fillId="0" borderId="5">
      <alignment horizontal="left"/>
    </xf>
    <xf numFmtId="4" fontId="9" fillId="5" borderId="4">
      <alignment horizontal="right" vertical="top" shrinkToFit="1"/>
    </xf>
  </cellStyleXfs>
  <cellXfs count="44">
    <xf numFmtId="0" fontId="0" fillId="0" borderId="0" xfId="0"/>
    <xf numFmtId="0" fontId="6" fillId="0" borderId="0" xfId="0" applyFont="1"/>
    <xf numFmtId="2" fontId="6" fillId="0" borderId="0" xfId="0" applyNumberFormat="1" applyFont="1"/>
    <xf numFmtId="0" fontId="10" fillId="0" borderId="4" xfId="6" applyNumberFormat="1" applyProtection="1">
      <alignment horizontal="center" vertical="center" shrinkToFit="1"/>
    </xf>
    <xf numFmtId="0" fontId="11" fillId="2" borderId="4" xfId="7" quotePrefix="1" applyNumberFormat="1" applyFont="1" applyFill="1" applyProtection="1">
      <alignment horizontal="left" vertical="top" wrapText="1"/>
    </xf>
    <xf numFmtId="0" fontId="11" fillId="2" borderId="4" xfId="7" applyNumberFormat="1" applyFont="1" applyFill="1" applyProtection="1">
      <alignment horizontal="left" vertical="top" wrapText="1"/>
    </xf>
    <xf numFmtId="4" fontId="11" fillId="2" borderId="4" xfId="8" applyNumberFormat="1" applyFont="1" applyFill="1" applyProtection="1">
      <alignment horizontal="right" vertical="top" shrinkToFit="1"/>
    </xf>
    <xf numFmtId="0" fontId="11" fillId="4" borderId="4" xfId="7" quotePrefix="1" applyNumberFormat="1" applyFont="1" applyFill="1" applyProtection="1">
      <alignment horizontal="left" vertical="top" wrapText="1"/>
    </xf>
    <xf numFmtId="0" fontId="11" fillId="4" borderId="4" xfId="7" applyNumberFormat="1" applyFont="1" applyFill="1" applyProtection="1">
      <alignment horizontal="left" vertical="top" wrapText="1"/>
    </xf>
    <xf numFmtId="0" fontId="10" fillId="0" borderId="4" xfId="7" quotePrefix="1" applyNumberFormat="1" applyProtection="1">
      <alignment horizontal="left" vertical="top" wrapText="1"/>
    </xf>
    <xf numFmtId="0" fontId="10" fillId="0" borderId="4" xfId="7" applyNumberFormat="1" applyProtection="1">
      <alignment horizontal="left" vertical="top" wrapText="1"/>
    </xf>
    <xf numFmtId="4" fontId="11" fillId="4" borderId="4" xfId="8" applyNumberFormat="1" applyFont="1" applyFill="1" applyProtection="1">
      <alignment horizontal="right" vertical="top" shrinkToFit="1"/>
    </xf>
    <xf numFmtId="4" fontId="10" fillId="3" borderId="4" xfId="8" applyNumberFormat="1" applyProtection="1">
      <alignment horizontal="right" vertical="top" shrinkToFit="1"/>
    </xf>
    <xf numFmtId="0" fontId="12" fillId="0" borderId="4" xfId="7" quotePrefix="1" applyNumberFormat="1" applyFont="1" applyProtection="1">
      <alignment horizontal="left" vertical="top" wrapText="1"/>
    </xf>
    <xf numFmtId="0" fontId="9" fillId="0" borderId="5" xfId="10" applyNumberFormat="1" applyProtection="1">
      <alignment horizontal="left"/>
    </xf>
    <xf numFmtId="4" fontId="9" fillId="5" borderId="4" xfId="11" applyNumberFormat="1" applyProtection="1">
      <alignment horizontal="right" vertical="top" shrinkToFi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3" fillId="0" borderId="4" xfId="7" quotePrefix="1" applyNumberFormat="1" applyFont="1" applyProtection="1">
      <alignment horizontal="left" vertical="top" wrapText="1"/>
    </xf>
    <xf numFmtId="4" fontId="0" fillId="0" borderId="0" xfId="0" applyNumberFormat="1"/>
    <xf numFmtId="0" fontId="10" fillId="0" borderId="7" xfId="7" applyNumberFormat="1" applyFill="1" applyBorder="1" applyProtection="1">
      <alignment horizontal="left" vertical="top" wrapText="1"/>
    </xf>
    <xf numFmtId="0" fontId="13" fillId="0" borderId="4" xfId="7" applyNumberFormat="1" applyFont="1" applyProtection="1">
      <alignment horizontal="left" vertical="top" wrapText="1"/>
    </xf>
    <xf numFmtId="49" fontId="11" fillId="4" borderId="4" xfId="7" applyNumberFormat="1" applyFont="1" applyFill="1" applyProtection="1">
      <alignment horizontal="left" vertical="top" wrapText="1"/>
    </xf>
    <xf numFmtId="4" fontId="11" fillId="4" borderId="4" xfId="9" applyNumberFormat="1" applyFont="1" applyFill="1" applyProtection="1">
      <alignment horizontal="right" vertical="top" shrinkToFit="1"/>
    </xf>
    <xf numFmtId="0" fontId="14" fillId="2" borderId="4" xfId="7" applyNumberFormat="1" applyFont="1" applyFill="1" applyProtection="1">
      <alignment horizontal="left" vertical="top" wrapText="1"/>
    </xf>
    <xf numFmtId="0" fontId="14" fillId="2" borderId="4" xfId="7" quotePrefix="1" applyNumberFormat="1" applyFont="1" applyFill="1" applyProtection="1">
      <alignment horizontal="left" vertical="top" wrapText="1"/>
    </xf>
    <xf numFmtId="4" fontId="15" fillId="0" borderId="8" xfId="0" applyNumberFormat="1" applyFont="1" applyBorder="1"/>
    <xf numFmtId="0" fontId="16" fillId="0" borderId="4" xfId="7" quotePrefix="1" applyNumberFormat="1" applyFont="1" applyProtection="1">
      <alignment horizontal="left" vertical="top" wrapText="1"/>
    </xf>
    <xf numFmtId="49" fontId="10" fillId="0" borderId="4" xfId="7" quotePrefix="1" applyNumberFormat="1" applyProtection="1">
      <alignment horizontal="left" vertical="top" wrapText="1"/>
    </xf>
    <xf numFmtId="49" fontId="10" fillId="0" borderId="4" xfId="7" applyNumberFormat="1" applyProtection="1">
      <alignment horizontal="left" vertical="top" wrapText="1"/>
    </xf>
    <xf numFmtId="49" fontId="10" fillId="3" borderId="4" xfId="8" applyNumberFormat="1" applyProtection="1">
      <alignment horizontal="right" vertical="top" shrinkToFit="1"/>
    </xf>
    <xf numFmtId="49" fontId="11" fillId="2" borderId="4" xfId="7" applyNumberFormat="1" applyFont="1" applyFill="1" applyProtection="1">
      <alignment horizontal="left" vertical="top" wrapText="1"/>
    </xf>
    <xf numFmtId="4" fontId="11" fillId="2" borderId="4" xfId="9" applyNumberFormat="1" applyFont="1" applyFill="1" applyProtection="1">
      <alignment horizontal="right" vertical="top" shrinkToFit="1"/>
    </xf>
    <xf numFmtId="4" fontId="11" fillId="3" borderId="4" xfId="8" applyNumberFormat="1" applyFont="1" applyProtection="1">
      <alignment horizontal="right" vertical="top" shrinkToFit="1"/>
    </xf>
    <xf numFmtId="0" fontId="16" fillId="0" borderId="4" xfId="7" applyNumberFormat="1" applyFont="1" applyProtection="1">
      <alignment horizontal="left" vertical="top" wrapText="1"/>
    </xf>
    <xf numFmtId="0" fontId="13" fillId="0" borderId="4" xfId="7" quotePrefix="1" applyNumberFormat="1" applyFont="1" applyAlignment="1" applyProtection="1">
      <alignment horizontal="center" vertical="top" wrapText="1"/>
    </xf>
    <xf numFmtId="4" fontId="16" fillId="4" borderId="4" xfId="8" applyNumberFormat="1" applyFont="1" applyFill="1" applyProtection="1">
      <alignment horizontal="right" vertical="top" shrinkToFit="1"/>
    </xf>
    <xf numFmtId="0" fontId="9" fillId="0" borderId="3" xfId="5" applyNumberFormat="1" applyProtection="1">
      <alignment horizontal="center" vertical="center" wrapText="1"/>
    </xf>
    <xf numFmtId="0" fontId="9" fillId="0" borderId="9" xfId="5" applyNumberFormat="1" applyBorder="1" applyProtection="1">
      <alignment horizontal="center" vertical="center" wrapText="1"/>
    </xf>
    <xf numFmtId="0" fontId="9" fillId="0" borderId="3" xfId="5" applyNumberFormat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</cellXfs>
  <cellStyles count="12">
    <cellStyle name="st24" xfId="5"/>
    <cellStyle name="xl23" xfId="6"/>
    <cellStyle name="xl24" xfId="10"/>
    <cellStyle name="xl31" xfId="11"/>
    <cellStyle name="xl34" xfId="7"/>
    <cellStyle name="xl36" xfId="8"/>
    <cellStyle name="xl38" xfId="9"/>
    <cellStyle name="ЗГ1" xfId="4"/>
    <cellStyle name="ЗГ2" xfId="3"/>
    <cellStyle name="Обычный" xfId="0" builtinId="0"/>
    <cellStyle name="Обычный 2" xfId="1"/>
    <cellStyle name="ТЕКСТ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6;&#1093;&#1086;&#1076;&#1099;%20&#1087;&#1088;&#1080;&#1083;%20&#8470;2_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"/>
      <sheetName val="2026_2027"/>
    </sheetNames>
    <sheetDataSet>
      <sheetData sheetId="0">
        <row r="6">
          <cell r="C6">
            <v>2403850</v>
          </cell>
        </row>
        <row r="20">
          <cell r="C20">
            <v>70850</v>
          </cell>
        </row>
        <row r="29">
          <cell r="C29">
            <v>274000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4"/>
  <sheetViews>
    <sheetView tabSelected="1" view="pageBreakPreview" zoomScaleSheetLayoutView="100" workbookViewId="0">
      <selection sqref="A1:I1"/>
    </sheetView>
  </sheetViews>
  <sheetFormatPr defaultRowHeight="15"/>
  <cols>
    <col min="1" max="1" width="46.28515625" customWidth="1"/>
    <col min="2" max="2" width="5" customWidth="1"/>
    <col min="3" max="3" width="8.140625" customWidth="1"/>
    <col min="4" max="4" width="13.85546875" customWidth="1"/>
    <col min="5" max="5" width="6.28515625" customWidth="1"/>
    <col min="6" max="6" width="14.42578125" customWidth="1"/>
    <col min="7" max="7" width="15.28515625" customWidth="1"/>
    <col min="8" max="8" width="17.28515625" customWidth="1"/>
    <col min="9" max="9" width="15.28515625" customWidth="1"/>
    <col min="10" max="10" width="11.140625" customWidth="1"/>
    <col min="11" max="11" width="18.42578125" hidden="1" customWidth="1"/>
    <col min="12" max="12" width="13.5703125" hidden="1" customWidth="1"/>
    <col min="13" max="13" width="17.5703125" customWidth="1"/>
  </cols>
  <sheetData>
    <row r="1" spans="1:13" s="1" customFormat="1" ht="68.25" customHeight="1">
      <c r="A1" s="42" t="s">
        <v>153</v>
      </c>
      <c r="B1" s="42"/>
      <c r="C1" s="42"/>
      <c r="D1" s="42"/>
      <c r="E1" s="42"/>
      <c r="F1" s="42"/>
      <c r="G1" s="42"/>
      <c r="H1" s="42"/>
      <c r="I1" s="42"/>
      <c r="J1" s="16"/>
      <c r="K1" s="2"/>
      <c r="L1" s="2"/>
      <c r="M1" s="2"/>
    </row>
    <row r="2" spans="1:13" s="1" customFormat="1" ht="15.75">
      <c r="A2" s="42"/>
      <c r="B2" s="42"/>
      <c r="C2" s="42"/>
      <c r="D2" s="42"/>
      <c r="E2" s="42"/>
      <c r="F2" s="42"/>
      <c r="G2" s="42"/>
      <c r="H2" s="42"/>
      <c r="I2" s="42"/>
      <c r="J2" s="17"/>
      <c r="K2" s="2"/>
      <c r="L2" s="2"/>
      <c r="M2" s="2"/>
    </row>
    <row r="3" spans="1:13" s="1" customFormat="1" ht="15.75">
      <c r="A3" s="42"/>
      <c r="B3" s="42"/>
      <c r="C3" s="42"/>
      <c r="D3" s="42"/>
      <c r="E3" s="42"/>
      <c r="F3" s="42"/>
      <c r="G3" s="42"/>
      <c r="H3" s="42"/>
      <c r="I3" s="42"/>
      <c r="J3" s="16"/>
      <c r="K3" s="2"/>
      <c r="L3" s="2"/>
      <c r="M3" s="2"/>
    </row>
    <row r="4" spans="1:13" s="1" customFormat="1" ht="15.75">
      <c r="A4" s="42"/>
      <c r="B4" s="42"/>
      <c r="C4" s="42"/>
      <c r="D4" s="42"/>
      <c r="E4" s="42"/>
      <c r="F4" s="42"/>
      <c r="G4" s="42"/>
      <c r="H4" s="42"/>
      <c r="I4" s="42"/>
      <c r="J4" s="16"/>
      <c r="K4" s="2"/>
      <c r="L4" s="2"/>
      <c r="M4" s="2"/>
    </row>
    <row r="5" spans="1:13" s="1" customFormat="1" ht="51" customHeight="1">
      <c r="A5" s="43" t="s">
        <v>131</v>
      </c>
      <c r="B5" s="43"/>
      <c r="C5" s="43"/>
      <c r="D5" s="43"/>
      <c r="E5" s="43"/>
      <c r="F5" s="43"/>
      <c r="G5" s="43"/>
      <c r="H5" s="43"/>
      <c r="I5" s="43"/>
      <c r="J5" s="18"/>
      <c r="K5" s="2"/>
      <c r="L5" s="2"/>
      <c r="M5" s="2"/>
    </row>
    <row r="6" spans="1:13" ht="15" customHeight="1">
      <c r="A6" s="38" t="s">
        <v>0</v>
      </c>
      <c r="B6" s="38" t="s">
        <v>28</v>
      </c>
      <c r="C6" s="38" t="s">
        <v>130</v>
      </c>
      <c r="D6" s="38" t="s">
        <v>29</v>
      </c>
      <c r="E6" s="38" t="s">
        <v>30</v>
      </c>
      <c r="F6" s="38" t="s">
        <v>124</v>
      </c>
      <c r="G6" s="40" t="s">
        <v>132</v>
      </c>
      <c r="H6" s="40" t="s">
        <v>129</v>
      </c>
      <c r="I6" s="38" t="s">
        <v>125</v>
      </c>
    </row>
    <row r="7" spans="1:13" ht="54" customHeight="1">
      <c r="A7" s="39"/>
      <c r="B7" s="39"/>
      <c r="C7" s="39"/>
      <c r="D7" s="39"/>
      <c r="E7" s="39"/>
      <c r="F7" s="39"/>
      <c r="G7" s="41"/>
      <c r="H7" s="41"/>
      <c r="I7" s="39"/>
    </row>
    <row r="8" spans="1:13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9</v>
      </c>
      <c r="G8" s="3"/>
      <c r="H8" s="3"/>
      <c r="I8" s="3">
        <v>9</v>
      </c>
    </row>
    <row r="9" spans="1:13" ht="25.5">
      <c r="A9" s="4" t="s">
        <v>128</v>
      </c>
      <c r="B9" s="4" t="s">
        <v>1</v>
      </c>
      <c r="C9" s="5"/>
      <c r="D9" s="5"/>
      <c r="E9" s="5"/>
      <c r="F9" s="6">
        <v>21334211.710000001</v>
      </c>
      <c r="G9" s="6">
        <v>6441639.7199999997</v>
      </c>
      <c r="H9" s="6">
        <f>F9-G9</f>
        <v>14892571.990000002</v>
      </c>
      <c r="I9" s="6">
        <f>G9/F9*100</f>
        <v>30.193942984922217</v>
      </c>
      <c r="K9" s="20"/>
      <c r="M9" s="27"/>
    </row>
    <row r="10" spans="1:13">
      <c r="A10" s="5" t="s">
        <v>99</v>
      </c>
      <c r="B10" s="4" t="s">
        <v>1</v>
      </c>
      <c r="C10" s="5"/>
      <c r="D10" s="5"/>
      <c r="E10" s="5"/>
      <c r="F10" s="6">
        <v>21334211.710000001</v>
      </c>
      <c r="G10" s="6">
        <v>6441639.7199999997</v>
      </c>
      <c r="H10" s="6">
        <f>F10-G10</f>
        <v>14892571.990000002</v>
      </c>
      <c r="I10" s="6">
        <f>G10/F10*100</f>
        <v>30.193942984922217</v>
      </c>
      <c r="K10" s="20"/>
    </row>
    <row r="11" spans="1:13" ht="51">
      <c r="A11" s="7" t="s">
        <v>31</v>
      </c>
      <c r="B11" s="7" t="s">
        <v>1</v>
      </c>
      <c r="C11" s="7" t="s">
        <v>32</v>
      </c>
      <c r="D11" s="8"/>
      <c r="E11" s="8"/>
      <c r="F11" s="11">
        <f t="shared" ref="F11:F12" si="0">F12</f>
        <v>126000</v>
      </c>
      <c r="G11" s="11">
        <v>78540</v>
      </c>
      <c r="H11" s="11">
        <f>F11-G11</f>
        <v>47460</v>
      </c>
      <c r="I11" s="11">
        <f>G11/F11*100</f>
        <v>62.333333333333329</v>
      </c>
      <c r="K11">
        <f>'[1]2025'!$C$29</f>
        <v>274000</v>
      </c>
      <c r="L11" s="20">
        <f>K11-I9</f>
        <v>273969.80605701508</v>
      </c>
      <c r="M11" s="20"/>
    </row>
    <row r="12" spans="1:13" ht="25.5">
      <c r="A12" s="9" t="s">
        <v>33</v>
      </c>
      <c r="B12" s="9" t="s">
        <v>1</v>
      </c>
      <c r="C12" s="9" t="s">
        <v>32</v>
      </c>
      <c r="D12" s="9" t="s">
        <v>4</v>
      </c>
      <c r="E12" s="10"/>
      <c r="F12" s="12">
        <f t="shared" si="0"/>
        <v>126000</v>
      </c>
      <c r="G12" s="12">
        <v>78540</v>
      </c>
      <c r="H12" s="12">
        <f>F12-G12</f>
        <v>47460</v>
      </c>
      <c r="I12" s="12">
        <f>G12/F12*100</f>
        <v>62.333333333333329</v>
      </c>
    </row>
    <row r="13" spans="1:13" ht="63.75">
      <c r="A13" s="19" t="s">
        <v>34</v>
      </c>
      <c r="B13" s="9" t="s">
        <v>1</v>
      </c>
      <c r="C13" s="9" t="s">
        <v>32</v>
      </c>
      <c r="D13" s="9" t="s">
        <v>4</v>
      </c>
      <c r="E13" s="9" t="s">
        <v>35</v>
      </c>
      <c r="F13" s="12">
        <v>126000</v>
      </c>
      <c r="G13" s="12">
        <v>78540</v>
      </c>
      <c r="H13" s="12">
        <f>F13-G13</f>
        <v>47460</v>
      </c>
      <c r="I13" s="12">
        <f>G13/F13*100</f>
        <v>62.333333333333329</v>
      </c>
      <c r="K13" s="20">
        <f>I11+I14+I32+I97</f>
        <v>215.62359073198496</v>
      </c>
      <c r="L13" s="20">
        <f>L11-L12</f>
        <v>273969.80605701508</v>
      </c>
    </row>
    <row r="14" spans="1:13" ht="63.75">
      <c r="A14" s="7" t="s">
        <v>36</v>
      </c>
      <c r="B14" s="7" t="s">
        <v>1</v>
      </c>
      <c r="C14" s="7" t="s">
        <v>37</v>
      </c>
      <c r="D14" s="8"/>
      <c r="E14" s="8"/>
      <c r="F14" s="11">
        <v>5302824.78</v>
      </c>
      <c r="G14" s="11">
        <v>2208519.85</v>
      </c>
      <c r="H14" s="34">
        <f t="shared" ref="H14:H81" si="1">F14-G14</f>
        <v>3094304.93</v>
      </c>
      <c r="I14" s="34">
        <f t="shared" ref="I14:I81" si="2">G14/F14*100</f>
        <v>41.647988414205159</v>
      </c>
      <c r="K14" t="s">
        <v>94</v>
      </c>
      <c r="L14" s="20">
        <f>'[1]2025'!$C$6+'[1]2025'!$C$20</f>
        <v>2474700</v>
      </c>
    </row>
    <row r="15" spans="1:13">
      <c r="A15" s="9" t="s">
        <v>38</v>
      </c>
      <c r="B15" s="9" t="s">
        <v>1</v>
      </c>
      <c r="C15" s="9" t="s">
        <v>37</v>
      </c>
      <c r="D15" s="9" t="s">
        <v>126</v>
      </c>
      <c r="E15" s="10"/>
      <c r="F15" s="12">
        <v>5302824.78</v>
      </c>
      <c r="G15" s="12">
        <v>2208519.85</v>
      </c>
      <c r="H15" s="12">
        <f t="shared" si="1"/>
        <v>3094304.93</v>
      </c>
      <c r="I15" s="12">
        <f t="shared" si="2"/>
        <v>41.647988414205159</v>
      </c>
      <c r="K15" t="s">
        <v>95</v>
      </c>
      <c r="L15" s="20">
        <f>L14*57/100</f>
        <v>1410579</v>
      </c>
    </row>
    <row r="16" spans="1:13">
      <c r="A16" s="22" t="s">
        <v>151</v>
      </c>
      <c r="B16" s="9" t="s">
        <v>1</v>
      </c>
      <c r="C16" s="9" t="s">
        <v>37</v>
      </c>
      <c r="D16" s="9" t="s">
        <v>5</v>
      </c>
      <c r="E16" s="9"/>
      <c r="F16" s="12">
        <v>1501532.97</v>
      </c>
      <c r="G16" s="12">
        <v>612724.32999999996</v>
      </c>
      <c r="H16" s="12">
        <f t="shared" si="1"/>
        <v>888808.64</v>
      </c>
      <c r="I16" s="12">
        <f t="shared" si="2"/>
        <v>40.806585152772236</v>
      </c>
      <c r="K16" s="21" t="s">
        <v>96</v>
      </c>
      <c r="L16" s="20">
        <f>L15-K13</f>
        <v>1410363.376409268</v>
      </c>
    </row>
    <row r="17" spans="1:13">
      <c r="A17" s="22" t="s">
        <v>97</v>
      </c>
      <c r="B17" s="9" t="s">
        <v>1</v>
      </c>
      <c r="C17" s="9" t="s">
        <v>37</v>
      </c>
      <c r="D17" s="9" t="s">
        <v>5</v>
      </c>
      <c r="E17" s="9">
        <v>244</v>
      </c>
      <c r="F17" s="12">
        <v>1265462.5</v>
      </c>
      <c r="G17" s="12">
        <v>403540.09</v>
      </c>
      <c r="H17" s="12">
        <f t="shared" si="1"/>
        <v>861922.40999999992</v>
      </c>
      <c r="I17" s="12">
        <f t="shared" si="2"/>
        <v>31.888743443602635</v>
      </c>
      <c r="M17" s="20"/>
    </row>
    <row r="18" spans="1:13">
      <c r="A18" s="19" t="s">
        <v>40</v>
      </c>
      <c r="B18" s="9" t="s">
        <v>1</v>
      </c>
      <c r="C18" s="9" t="s">
        <v>37</v>
      </c>
      <c r="D18" s="9" t="s">
        <v>5</v>
      </c>
      <c r="E18" s="9" t="s">
        <v>27</v>
      </c>
      <c r="F18" s="12">
        <v>231070.47</v>
      </c>
      <c r="G18" s="12">
        <v>206684.24</v>
      </c>
      <c r="H18" s="12">
        <f t="shared" si="1"/>
        <v>24386.23000000001</v>
      </c>
      <c r="I18" s="12">
        <f t="shared" si="2"/>
        <v>89.446410006436565</v>
      </c>
      <c r="J18" s="20"/>
    </row>
    <row r="19" spans="1:13">
      <c r="A19" s="19" t="s">
        <v>41</v>
      </c>
      <c r="B19" s="9" t="s">
        <v>1</v>
      </c>
      <c r="C19" s="9" t="s">
        <v>37</v>
      </c>
      <c r="D19" s="9" t="s">
        <v>5</v>
      </c>
      <c r="E19" s="9" t="s">
        <v>24</v>
      </c>
      <c r="F19" s="12">
        <v>5000</v>
      </c>
      <c r="G19" s="12">
        <v>2500</v>
      </c>
      <c r="H19" s="12">
        <f t="shared" si="1"/>
        <v>2500</v>
      </c>
      <c r="I19" s="12">
        <f t="shared" si="2"/>
        <v>50</v>
      </c>
    </row>
    <row r="20" spans="1:13" ht="25.5">
      <c r="A20" s="9" t="s">
        <v>42</v>
      </c>
      <c r="B20" s="9" t="s">
        <v>1</v>
      </c>
      <c r="C20" s="9" t="s">
        <v>37</v>
      </c>
      <c r="D20" s="9" t="s">
        <v>19</v>
      </c>
      <c r="E20" s="10"/>
      <c r="F20" s="12">
        <f>F21+F22</f>
        <v>1090233</v>
      </c>
      <c r="G20" s="12">
        <v>509437.76</v>
      </c>
      <c r="H20" s="12">
        <f t="shared" si="1"/>
        <v>580795.24</v>
      </c>
      <c r="I20" s="12">
        <f t="shared" si="2"/>
        <v>46.727420652282589</v>
      </c>
    </row>
    <row r="21" spans="1:13" ht="25.5">
      <c r="A21" s="19" t="s">
        <v>43</v>
      </c>
      <c r="B21" s="9" t="s">
        <v>1</v>
      </c>
      <c r="C21" s="9" t="s">
        <v>37</v>
      </c>
      <c r="D21" s="9" t="s">
        <v>19</v>
      </c>
      <c r="E21" s="9" t="s">
        <v>15</v>
      </c>
      <c r="F21" s="12">
        <v>837352</v>
      </c>
      <c r="G21" s="12">
        <v>391512.62</v>
      </c>
      <c r="H21" s="12">
        <f t="shared" si="1"/>
        <v>445839.38</v>
      </c>
      <c r="I21" s="12">
        <f t="shared" si="2"/>
        <v>46.756038081953591</v>
      </c>
    </row>
    <row r="22" spans="1:13" ht="51">
      <c r="A22" s="19" t="s">
        <v>44</v>
      </c>
      <c r="B22" s="9" t="s">
        <v>1</v>
      </c>
      <c r="C22" s="9" t="s">
        <v>37</v>
      </c>
      <c r="D22" s="9" t="s">
        <v>19</v>
      </c>
      <c r="E22" s="9" t="s">
        <v>16</v>
      </c>
      <c r="F22" s="12">
        <v>252881</v>
      </c>
      <c r="G22" s="12">
        <v>117925.14</v>
      </c>
      <c r="H22" s="12">
        <f t="shared" si="1"/>
        <v>134955.85999999999</v>
      </c>
      <c r="I22" s="12">
        <f t="shared" si="2"/>
        <v>46.632661212190712</v>
      </c>
    </row>
    <row r="23" spans="1:13">
      <c r="A23" s="9" t="s">
        <v>45</v>
      </c>
      <c r="B23" s="9" t="s">
        <v>1</v>
      </c>
      <c r="C23" s="9" t="s">
        <v>37</v>
      </c>
      <c r="D23" s="9" t="s">
        <v>20</v>
      </c>
      <c r="E23" s="10"/>
      <c r="F23" s="12">
        <f>F24+F25</f>
        <v>1976204.81</v>
      </c>
      <c r="G23" s="12">
        <v>856478.76</v>
      </c>
      <c r="H23" s="12">
        <f t="shared" si="1"/>
        <v>1119726.05</v>
      </c>
      <c r="I23" s="12">
        <f t="shared" si="2"/>
        <v>43.339574707340176</v>
      </c>
    </row>
    <row r="24" spans="1:13" ht="25.5">
      <c r="A24" s="19" t="s">
        <v>43</v>
      </c>
      <c r="B24" s="9" t="s">
        <v>1</v>
      </c>
      <c r="C24" s="9" t="s">
        <v>37</v>
      </c>
      <c r="D24" s="9" t="s">
        <v>20</v>
      </c>
      <c r="E24" s="9" t="s">
        <v>15</v>
      </c>
      <c r="F24" s="12">
        <v>1517822.81</v>
      </c>
      <c r="G24" s="12">
        <v>665159.03</v>
      </c>
      <c r="H24" s="12">
        <f t="shared" si="1"/>
        <v>852663.78</v>
      </c>
      <c r="I24" s="12">
        <f t="shared" si="2"/>
        <v>43.823233227072137</v>
      </c>
    </row>
    <row r="25" spans="1:13" ht="51">
      <c r="A25" s="19" t="s">
        <v>44</v>
      </c>
      <c r="B25" s="9" t="s">
        <v>1</v>
      </c>
      <c r="C25" s="9" t="s">
        <v>37</v>
      </c>
      <c r="D25" s="9" t="s">
        <v>20</v>
      </c>
      <c r="E25" s="9" t="s">
        <v>16</v>
      </c>
      <c r="F25" s="12">
        <v>458382</v>
      </c>
      <c r="G25" s="12">
        <v>191319.73</v>
      </c>
      <c r="H25" s="12">
        <f t="shared" si="1"/>
        <v>267062.27</v>
      </c>
      <c r="I25" s="12">
        <f t="shared" si="2"/>
        <v>41.738054722916694</v>
      </c>
    </row>
    <row r="26" spans="1:13" ht="38.25">
      <c r="A26" s="9" t="s">
        <v>46</v>
      </c>
      <c r="B26" s="9" t="s">
        <v>1</v>
      </c>
      <c r="C26" s="9" t="s">
        <v>37</v>
      </c>
      <c r="D26" s="9" t="s">
        <v>6</v>
      </c>
      <c r="E26" s="10"/>
      <c r="F26" s="12">
        <f>F27+F28</f>
        <v>734854</v>
      </c>
      <c r="G26" s="12">
        <v>229879</v>
      </c>
      <c r="H26" s="12">
        <f t="shared" si="1"/>
        <v>504975</v>
      </c>
      <c r="I26" s="12">
        <f t="shared" si="2"/>
        <v>31.282268314522337</v>
      </c>
    </row>
    <row r="27" spans="1:13" ht="25.5">
      <c r="A27" s="19" t="s">
        <v>43</v>
      </c>
      <c r="B27" s="9" t="s">
        <v>1</v>
      </c>
      <c r="C27" s="9" t="s">
        <v>37</v>
      </c>
      <c r="D27" s="9" t="s">
        <v>6</v>
      </c>
      <c r="E27" s="9" t="s">
        <v>15</v>
      </c>
      <c r="F27" s="12">
        <v>564404</v>
      </c>
      <c r="G27" s="12">
        <v>177246.8</v>
      </c>
      <c r="H27" s="12">
        <f t="shared" si="1"/>
        <v>387157.2</v>
      </c>
      <c r="I27" s="12">
        <f t="shared" si="2"/>
        <v>31.404242351223587</v>
      </c>
    </row>
    <row r="28" spans="1:13" ht="51">
      <c r="A28" s="19" t="s">
        <v>44</v>
      </c>
      <c r="B28" s="9" t="s">
        <v>1</v>
      </c>
      <c r="C28" s="9" t="s">
        <v>37</v>
      </c>
      <c r="D28" s="9" t="s">
        <v>6</v>
      </c>
      <c r="E28" s="9" t="s">
        <v>16</v>
      </c>
      <c r="F28" s="12">
        <v>170450</v>
      </c>
      <c r="G28" s="12">
        <v>52632.2</v>
      </c>
      <c r="H28" s="12">
        <f t="shared" si="1"/>
        <v>117817.8</v>
      </c>
      <c r="I28" s="12">
        <f t="shared" si="2"/>
        <v>30.878380756820178</v>
      </c>
    </row>
    <row r="29" spans="1:13">
      <c r="A29" s="7" t="s">
        <v>47</v>
      </c>
      <c r="B29" s="7" t="s">
        <v>1</v>
      </c>
      <c r="C29" s="7" t="s">
        <v>48</v>
      </c>
      <c r="D29" s="8"/>
      <c r="E29" s="8"/>
      <c r="F29" s="11">
        <f t="shared" ref="F29:F30" si="3">F30</f>
        <v>30000</v>
      </c>
      <c r="G29" s="11">
        <v>0</v>
      </c>
      <c r="H29" s="34">
        <f t="shared" si="1"/>
        <v>30000</v>
      </c>
      <c r="I29" s="34">
        <f t="shared" si="2"/>
        <v>0</v>
      </c>
    </row>
    <row r="30" spans="1:13" ht="25.5">
      <c r="A30" s="9" t="s">
        <v>49</v>
      </c>
      <c r="B30" s="9" t="s">
        <v>1</v>
      </c>
      <c r="C30" s="9" t="s">
        <v>48</v>
      </c>
      <c r="D30" s="9" t="s">
        <v>7</v>
      </c>
      <c r="E30" s="10"/>
      <c r="F30" s="12">
        <f t="shared" si="3"/>
        <v>30000</v>
      </c>
      <c r="G30" s="12">
        <v>0</v>
      </c>
      <c r="H30" s="12">
        <f t="shared" si="1"/>
        <v>30000</v>
      </c>
      <c r="I30" s="12">
        <f t="shared" si="2"/>
        <v>0</v>
      </c>
    </row>
    <row r="31" spans="1:13">
      <c r="A31" s="19" t="s">
        <v>50</v>
      </c>
      <c r="B31" s="9" t="s">
        <v>1</v>
      </c>
      <c r="C31" s="9" t="s">
        <v>48</v>
      </c>
      <c r="D31" s="9" t="s">
        <v>7</v>
      </c>
      <c r="E31" s="9" t="s">
        <v>51</v>
      </c>
      <c r="F31" s="12">
        <v>30000</v>
      </c>
      <c r="G31" s="12">
        <v>0</v>
      </c>
      <c r="H31" s="12">
        <f t="shared" si="1"/>
        <v>30000</v>
      </c>
      <c r="I31" s="12">
        <f t="shared" si="2"/>
        <v>0</v>
      </c>
    </row>
    <row r="32" spans="1:13">
      <c r="A32" s="7" t="s">
        <v>52</v>
      </c>
      <c r="B32" s="7" t="s">
        <v>1</v>
      </c>
      <c r="C32" s="7" t="s">
        <v>53</v>
      </c>
      <c r="D32" s="8"/>
      <c r="E32" s="8"/>
      <c r="F32" s="11">
        <f t="shared" ref="F32" si="4">F33</f>
        <v>122416</v>
      </c>
      <c r="G32" s="11">
        <v>75460</v>
      </c>
      <c r="H32" s="34">
        <f t="shared" si="1"/>
        <v>46956</v>
      </c>
      <c r="I32" s="34">
        <f t="shared" si="2"/>
        <v>61.642268984446481</v>
      </c>
    </row>
    <row r="33" spans="1:13" ht="24" customHeight="1">
      <c r="A33" s="9" t="s">
        <v>54</v>
      </c>
      <c r="B33" s="9" t="s">
        <v>1</v>
      </c>
      <c r="C33" s="9" t="s">
        <v>53</v>
      </c>
      <c r="D33" s="9" t="s">
        <v>8</v>
      </c>
      <c r="E33" s="10"/>
      <c r="F33" s="12">
        <v>122416</v>
      </c>
      <c r="G33" s="12">
        <v>75460</v>
      </c>
      <c r="H33" s="12">
        <f t="shared" si="1"/>
        <v>46956</v>
      </c>
      <c r="I33" s="12">
        <f t="shared" si="2"/>
        <v>61.642268984446481</v>
      </c>
    </row>
    <row r="34" spans="1:13">
      <c r="A34" s="19" t="s">
        <v>39</v>
      </c>
      <c r="B34" s="9" t="s">
        <v>1</v>
      </c>
      <c r="C34" s="9" t="s">
        <v>53</v>
      </c>
      <c r="D34" s="9" t="s">
        <v>8</v>
      </c>
      <c r="E34" s="9" t="s">
        <v>2</v>
      </c>
      <c r="F34" s="12">
        <v>120000</v>
      </c>
      <c r="G34" s="12">
        <v>73044</v>
      </c>
      <c r="H34" s="12">
        <f t="shared" si="1"/>
        <v>46956</v>
      </c>
      <c r="I34" s="12">
        <f t="shared" si="2"/>
        <v>60.870000000000005</v>
      </c>
    </row>
    <row r="35" spans="1:13">
      <c r="A35" s="19" t="s">
        <v>135</v>
      </c>
      <c r="B35" s="30" t="s">
        <v>1</v>
      </c>
      <c r="C35" s="30" t="s">
        <v>53</v>
      </c>
      <c r="D35" s="30" t="s">
        <v>8</v>
      </c>
      <c r="E35" s="30" t="s">
        <v>24</v>
      </c>
      <c r="F35" s="31" t="s">
        <v>136</v>
      </c>
      <c r="G35" s="31" t="s">
        <v>136</v>
      </c>
      <c r="H35" s="31"/>
      <c r="I35" s="31"/>
    </row>
    <row r="36" spans="1:13" ht="25.5">
      <c r="A36" s="7" t="s">
        <v>55</v>
      </c>
      <c r="B36" s="7" t="s">
        <v>1</v>
      </c>
      <c r="C36" s="7" t="s">
        <v>56</v>
      </c>
      <c r="D36" s="8"/>
      <c r="E36" s="8"/>
      <c r="F36" s="11">
        <f>F37</f>
        <v>164202</v>
      </c>
      <c r="G36" s="37">
        <v>70520.679999999993</v>
      </c>
      <c r="H36" s="34">
        <f t="shared" si="1"/>
        <v>93681.32</v>
      </c>
      <c r="I36" s="34">
        <f t="shared" si="2"/>
        <v>42.947515864605784</v>
      </c>
    </row>
    <row r="37" spans="1:13" ht="38.25">
      <c r="A37" s="9" t="s">
        <v>57</v>
      </c>
      <c r="B37" s="9" t="s">
        <v>1</v>
      </c>
      <c r="C37" s="9" t="s">
        <v>56</v>
      </c>
      <c r="D37" s="9" t="s">
        <v>9</v>
      </c>
      <c r="E37" s="10"/>
      <c r="F37" s="12">
        <f>F38+F39+F40+F41</f>
        <v>164202</v>
      </c>
      <c r="G37" s="12">
        <v>70520.679999999993</v>
      </c>
      <c r="H37" s="12">
        <f t="shared" si="1"/>
        <v>93681.32</v>
      </c>
      <c r="I37" s="12">
        <f t="shared" si="2"/>
        <v>42.947515864605784</v>
      </c>
    </row>
    <row r="38" spans="1:13" ht="25.5">
      <c r="A38" s="19" t="s">
        <v>43</v>
      </c>
      <c r="B38" s="9" t="s">
        <v>1</v>
      </c>
      <c r="C38" s="9" t="s">
        <v>56</v>
      </c>
      <c r="D38" s="9" t="s">
        <v>9</v>
      </c>
      <c r="E38" s="9" t="s">
        <v>15</v>
      </c>
      <c r="F38" s="12">
        <v>84678</v>
      </c>
      <c r="G38" s="12">
        <v>43448.3</v>
      </c>
      <c r="H38" s="12">
        <f t="shared" si="1"/>
        <v>41229.699999999997</v>
      </c>
      <c r="I38" s="12">
        <f t="shared" si="2"/>
        <v>51.310021493185957</v>
      </c>
    </row>
    <row r="39" spans="1:13" ht="51">
      <c r="A39" s="19" t="s">
        <v>44</v>
      </c>
      <c r="B39" s="9" t="s">
        <v>1</v>
      </c>
      <c r="C39" s="9" t="s">
        <v>56</v>
      </c>
      <c r="D39" s="9" t="s">
        <v>9</v>
      </c>
      <c r="E39" s="9" t="s">
        <v>16</v>
      </c>
      <c r="F39" s="12">
        <v>25573</v>
      </c>
      <c r="G39" s="12">
        <v>13121.38</v>
      </c>
      <c r="H39" s="12">
        <f t="shared" si="1"/>
        <v>12451.62</v>
      </c>
      <c r="I39" s="12">
        <f t="shared" si="2"/>
        <v>51.309506119735659</v>
      </c>
    </row>
    <row r="40" spans="1:13">
      <c r="A40" s="19" t="s">
        <v>39</v>
      </c>
      <c r="B40" s="9" t="s">
        <v>1</v>
      </c>
      <c r="C40" s="9" t="s">
        <v>56</v>
      </c>
      <c r="D40" s="9" t="s">
        <v>9</v>
      </c>
      <c r="E40" s="9" t="s">
        <v>2</v>
      </c>
      <c r="F40" s="12">
        <v>40000</v>
      </c>
      <c r="G40" s="12">
        <v>0</v>
      </c>
      <c r="H40" s="12">
        <f t="shared" si="1"/>
        <v>40000</v>
      </c>
      <c r="I40" s="12">
        <f t="shared" si="2"/>
        <v>0</v>
      </c>
    </row>
    <row r="41" spans="1:13">
      <c r="A41" s="19" t="s">
        <v>40</v>
      </c>
      <c r="B41" s="9" t="s">
        <v>1</v>
      </c>
      <c r="C41" s="9" t="s">
        <v>56</v>
      </c>
      <c r="D41" s="9" t="s">
        <v>9</v>
      </c>
      <c r="E41" s="9" t="s">
        <v>27</v>
      </c>
      <c r="F41" s="12">
        <v>13951</v>
      </c>
      <c r="G41" s="12">
        <v>13121.38</v>
      </c>
      <c r="H41" s="12">
        <f t="shared" si="1"/>
        <v>829.6200000000008</v>
      </c>
      <c r="I41" s="12">
        <f t="shared" si="2"/>
        <v>94.05332951042935</v>
      </c>
      <c r="M41" s="20"/>
    </row>
    <row r="42" spans="1:13">
      <c r="A42" s="7" t="s">
        <v>58</v>
      </c>
      <c r="B42" s="7" t="s">
        <v>1</v>
      </c>
      <c r="C42" s="7" t="s">
        <v>59</v>
      </c>
      <c r="D42" s="8"/>
      <c r="E42" s="8"/>
      <c r="F42" s="11">
        <f>F43+F45+F47</f>
        <v>466000</v>
      </c>
      <c r="G42" s="11">
        <v>268892</v>
      </c>
      <c r="H42" s="34">
        <f t="shared" si="1"/>
        <v>197108</v>
      </c>
      <c r="I42" s="34">
        <f t="shared" si="2"/>
        <v>57.70214592274678</v>
      </c>
    </row>
    <row r="43" spans="1:13" ht="25.5">
      <c r="A43" s="9" t="s">
        <v>60</v>
      </c>
      <c r="B43" s="9" t="s">
        <v>1</v>
      </c>
      <c r="C43" s="9" t="s">
        <v>59</v>
      </c>
      <c r="D43" s="9" t="s">
        <v>61</v>
      </c>
      <c r="E43" s="10"/>
      <c r="F43" s="12">
        <f>F44</f>
        <v>350000</v>
      </c>
      <c r="G43" s="12">
        <v>227292</v>
      </c>
      <c r="H43" s="12">
        <f t="shared" si="1"/>
        <v>122708</v>
      </c>
      <c r="I43" s="12">
        <f t="shared" si="2"/>
        <v>64.940571428571431</v>
      </c>
    </row>
    <row r="44" spans="1:13">
      <c r="A44" s="19" t="s">
        <v>39</v>
      </c>
      <c r="B44" s="9" t="s">
        <v>1</v>
      </c>
      <c r="C44" s="9" t="s">
        <v>59</v>
      </c>
      <c r="D44" s="9" t="s">
        <v>61</v>
      </c>
      <c r="E44" s="9" t="s">
        <v>2</v>
      </c>
      <c r="F44" s="12">
        <v>350000</v>
      </c>
      <c r="G44" s="12">
        <v>227292</v>
      </c>
      <c r="H44" s="12">
        <f t="shared" si="1"/>
        <v>122708</v>
      </c>
      <c r="I44" s="12">
        <f t="shared" si="2"/>
        <v>64.940571428571431</v>
      </c>
    </row>
    <row r="45" spans="1:13">
      <c r="A45" s="9" t="s">
        <v>62</v>
      </c>
      <c r="B45" s="9" t="s">
        <v>1</v>
      </c>
      <c r="C45" s="9" t="s">
        <v>59</v>
      </c>
      <c r="D45" s="9" t="s">
        <v>10</v>
      </c>
      <c r="E45" s="10"/>
      <c r="F45" s="12">
        <f>F46</f>
        <v>80000</v>
      </c>
      <c r="G45" s="12">
        <v>15600</v>
      </c>
      <c r="H45" s="12">
        <f t="shared" si="1"/>
        <v>64400</v>
      </c>
      <c r="I45" s="12">
        <f t="shared" si="2"/>
        <v>19.5</v>
      </c>
    </row>
    <row r="46" spans="1:13">
      <c r="A46" s="19" t="s">
        <v>39</v>
      </c>
      <c r="B46" s="9" t="s">
        <v>1</v>
      </c>
      <c r="C46" s="9" t="s">
        <v>59</v>
      </c>
      <c r="D46" s="9" t="s">
        <v>10</v>
      </c>
      <c r="E46" s="9" t="s">
        <v>2</v>
      </c>
      <c r="F46" s="12">
        <v>80000</v>
      </c>
      <c r="G46" s="12">
        <v>15600</v>
      </c>
      <c r="H46" s="12">
        <f t="shared" si="1"/>
        <v>64400</v>
      </c>
      <c r="I46" s="12">
        <f t="shared" si="2"/>
        <v>19.5</v>
      </c>
    </row>
    <row r="47" spans="1:13" ht="25.5">
      <c r="A47" s="9" t="s">
        <v>63</v>
      </c>
      <c r="B47" s="9" t="s">
        <v>1</v>
      </c>
      <c r="C47" s="9" t="s">
        <v>59</v>
      </c>
      <c r="D47" s="9" t="s">
        <v>21</v>
      </c>
      <c r="E47" s="10"/>
      <c r="F47" s="12">
        <f>F48</f>
        <v>36000</v>
      </c>
      <c r="G47" s="12">
        <v>26000</v>
      </c>
      <c r="H47" s="12">
        <f t="shared" si="1"/>
        <v>10000</v>
      </c>
      <c r="I47" s="12">
        <f t="shared" si="2"/>
        <v>72.222222222222214</v>
      </c>
    </row>
    <row r="48" spans="1:13">
      <c r="A48" s="19" t="s">
        <v>39</v>
      </c>
      <c r="B48" s="9" t="s">
        <v>1</v>
      </c>
      <c r="C48" s="9" t="s">
        <v>59</v>
      </c>
      <c r="D48" s="9" t="s">
        <v>21</v>
      </c>
      <c r="E48" s="9" t="s">
        <v>2</v>
      </c>
      <c r="F48" s="12">
        <v>36000</v>
      </c>
      <c r="G48" s="12">
        <v>26000</v>
      </c>
      <c r="H48" s="12">
        <f t="shared" si="1"/>
        <v>10000</v>
      </c>
      <c r="I48" s="12">
        <f t="shared" si="2"/>
        <v>72.222222222222214</v>
      </c>
    </row>
    <row r="49" spans="1:9">
      <c r="A49" s="7" t="s">
        <v>107</v>
      </c>
      <c r="B49" s="7" t="s">
        <v>1</v>
      </c>
      <c r="C49" s="7" t="s">
        <v>101</v>
      </c>
      <c r="D49" s="8"/>
      <c r="E49" s="8"/>
      <c r="F49" s="11">
        <v>3523000</v>
      </c>
      <c r="G49" s="11">
        <v>1244238.7</v>
      </c>
      <c r="H49" s="34">
        <f t="shared" si="1"/>
        <v>2278761.2999999998</v>
      </c>
      <c r="I49" s="34">
        <f t="shared" si="2"/>
        <v>35.317590122055066</v>
      </c>
    </row>
    <row r="50" spans="1:9" ht="25.5">
      <c r="A50" s="9" t="s">
        <v>100</v>
      </c>
      <c r="B50" s="9" t="s">
        <v>1</v>
      </c>
      <c r="C50" s="9" t="s">
        <v>101</v>
      </c>
      <c r="D50" s="9" t="s">
        <v>102</v>
      </c>
      <c r="E50" s="10"/>
      <c r="F50" s="12">
        <v>502000</v>
      </c>
      <c r="G50" s="12">
        <v>75333.279999999999</v>
      </c>
      <c r="H50" s="12">
        <f t="shared" si="1"/>
        <v>426666.72</v>
      </c>
      <c r="I50" s="12">
        <f t="shared" si="2"/>
        <v>15.006629482071713</v>
      </c>
    </row>
    <row r="51" spans="1:9">
      <c r="A51" s="19" t="s">
        <v>39</v>
      </c>
      <c r="B51" s="9" t="s">
        <v>1</v>
      </c>
      <c r="C51" s="9" t="s">
        <v>101</v>
      </c>
      <c r="D51" s="9" t="s">
        <v>102</v>
      </c>
      <c r="E51" s="9" t="s">
        <v>2</v>
      </c>
      <c r="F51" s="12">
        <v>502000</v>
      </c>
      <c r="G51" s="12">
        <v>75333.279999999999</v>
      </c>
      <c r="H51" s="12">
        <f t="shared" si="1"/>
        <v>426666.72</v>
      </c>
      <c r="I51" s="12">
        <f t="shared" si="2"/>
        <v>15.006629482071713</v>
      </c>
    </row>
    <row r="52" spans="1:9" ht="25.5">
      <c r="A52" s="9" t="s">
        <v>103</v>
      </c>
      <c r="B52" s="9" t="s">
        <v>1</v>
      </c>
      <c r="C52" s="9" t="s">
        <v>101</v>
      </c>
      <c r="D52" s="9" t="s">
        <v>104</v>
      </c>
      <c r="E52" s="10"/>
      <c r="F52" s="12">
        <f>F53</f>
        <v>100000</v>
      </c>
      <c r="G52" s="12">
        <v>66076.5</v>
      </c>
      <c r="H52" s="12">
        <f t="shared" si="1"/>
        <v>33923.5</v>
      </c>
      <c r="I52" s="12">
        <f t="shared" si="2"/>
        <v>66.07650000000001</v>
      </c>
    </row>
    <row r="53" spans="1:9">
      <c r="A53" s="19" t="s">
        <v>39</v>
      </c>
      <c r="B53" s="9" t="s">
        <v>1</v>
      </c>
      <c r="C53" s="9" t="s">
        <v>101</v>
      </c>
      <c r="D53" s="9" t="s">
        <v>104</v>
      </c>
      <c r="E53" s="9" t="s">
        <v>2</v>
      </c>
      <c r="F53" s="12">
        <v>100000</v>
      </c>
      <c r="G53" s="12">
        <v>66076.5</v>
      </c>
      <c r="H53" s="12">
        <f t="shared" si="1"/>
        <v>33923.5</v>
      </c>
      <c r="I53" s="12">
        <f t="shared" si="2"/>
        <v>66.07650000000001</v>
      </c>
    </row>
    <row r="54" spans="1:9" ht="25.5">
      <c r="A54" s="9" t="s">
        <v>105</v>
      </c>
      <c r="B54" s="9" t="s">
        <v>1</v>
      </c>
      <c r="C54" s="9" t="s">
        <v>101</v>
      </c>
      <c r="D54" s="9" t="s">
        <v>106</v>
      </c>
      <c r="E54" s="10"/>
      <c r="F54" s="12">
        <v>1203740.1499999999</v>
      </c>
      <c r="G54" s="12">
        <v>1102828.92</v>
      </c>
      <c r="H54" s="12">
        <f t="shared" si="1"/>
        <v>100911.22999999998</v>
      </c>
      <c r="I54" s="12">
        <f t="shared" si="2"/>
        <v>91.616859336294468</v>
      </c>
    </row>
    <row r="55" spans="1:9">
      <c r="A55" s="19" t="s">
        <v>39</v>
      </c>
      <c r="B55" s="9" t="s">
        <v>1</v>
      </c>
      <c r="C55" s="9" t="s">
        <v>101</v>
      </c>
      <c r="D55" s="9" t="s">
        <v>106</v>
      </c>
      <c r="E55" s="9" t="s">
        <v>2</v>
      </c>
      <c r="F55" s="12">
        <v>1203740.1499999999</v>
      </c>
      <c r="G55" s="12">
        <v>1102828.92</v>
      </c>
      <c r="H55" s="12">
        <f t="shared" si="1"/>
        <v>100911.22999999998</v>
      </c>
      <c r="I55" s="12">
        <f t="shared" si="2"/>
        <v>91.616859336294468</v>
      </c>
    </row>
    <row r="56" spans="1:9" ht="25.5">
      <c r="A56" s="35" t="s">
        <v>137</v>
      </c>
      <c r="B56" s="30" t="s">
        <v>1</v>
      </c>
      <c r="C56" s="30" t="s">
        <v>101</v>
      </c>
      <c r="D56" s="30" t="s">
        <v>139</v>
      </c>
      <c r="E56" s="29"/>
      <c r="F56" s="31" t="s">
        <v>140</v>
      </c>
      <c r="G56" s="31" t="s">
        <v>127</v>
      </c>
      <c r="H56" s="31" t="s">
        <v>140</v>
      </c>
      <c r="I56" s="31" t="s">
        <v>127</v>
      </c>
    </row>
    <row r="57" spans="1:9">
      <c r="A57" s="22" t="s">
        <v>138</v>
      </c>
      <c r="B57" s="30" t="s">
        <v>1</v>
      </c>
      <c r="C57" s="30" t="s">
        <v>101</v>
      </c>
      <c r="D57" s="30" t="s">
        <v>139</v>
      </c>
      <c r="E57" s="30" t="s">
        <v>2</v>
      </c>
      <c r="F57" s="31" t="s">
        <v>140</v>
      </c>
      <c r="G57" s="31" t="s">
        <v>127</v>
      </c>
      <c r="H57" s="31" t="s">
        <v>140</v>
      </c>
      <c r="I57" s="31" t="s">
        <v>127</v>
      </c>
    </row>
    <row r="58" spans="1:9" ht="51">
      <c r="A58" s="35" t="s">
        <v>141</v>
      </c>
      <c r="B58" s="30" t="s">
        <v>1</v>
      </c>
      <c r="C58" s="30" t="s">
        <v>101</v>
      </c>
      <c r="D58" s="30" t="s">
        <v>142</v>
      </c>
      <c r="E58" s="30"/>
      <c r="F58" s="31" t="s">
        <v>143</v>
      </c>
      <c r="G58" s="31" t="s">
        <v>127</v>
      </c>
      <c r="H58" s="31" t="s">
        <v>144</v>
      </c>
      <c r="I58" s="31" t="s">
        <v>127</v>
      </c>
    </row>
    <row r="59" spans="1:9">
      <c r="A59" s="22" t="s">
        <v>138</v>
      </c>
      <c r="B59" s="30" t="s">
        <v>1</v>
      </c>
      <c r="C59" s="30" t="s">
        <v>101</v>
      </c>
      <c r="D59" s="30" t="s">
        <v>142</v>
      </c>
      <c r="E59" s="30" t="s">
        <v>2</v>
      </c>
      <c r="F59" s="31" t="s">
        <v>143</v>
      </c>
      <c r="G59" s="31" t="s">
        <v>127</v>
      </c>
      <c r="H59" s="31" t="s">
        <v>144</v>
      </c>
      <c r="I59" s="31" t="s">
        <v>127</v>
      </c>
    </row>
    <row r="60" spans="1:9" ht="25.5">
      <c r="A60" s="7" t="s">
        <v>112</v>
      </c>
      <c r="B60" s="7" t="s">
        <v>1</v>
      </c>
      <c r="C60" s="7" t="s">
        <v>113</v>
      </c>
      <c r="D60" s="8"/>
      <c r="E60" s="8"/>
      <c r="F60" s="11">
        <f t="shared" ref="F60:F61" si="5">F61</f>
        <v>274000</v>
      </c>
      <c r="G60" s="11">
        <v>31500</v>
      </c>
      <c r="H60" s="34">
        <f t="shared" si="1"/>
        <v>242500</v>
      </c>
      <c r="I60" s="34">
        <f t="shared" si="2"/>
        <v>11.496350364963504</v>
      </c>
    </row>
    <row r="61" spans="1:9" ht="25.5">
      <c r="A61" s="9" t="s">
        <v>114</v>
      </c>
      <c r="B61" s="9" t="s">
        <v>1</v>
      </c>
      <c r="C61" s="9" t="s">
        <v>113</v>
      </c>
      <c r="D61" s="9" t="s">
        <v>115</v>
      </c>
      <c r="E61" s="10"/>
      <c r="F61" s="12">
        <f t="shared" si="5"/>
        <v>274000</v>
      </c>
      <c r="G61" s="12">
        <v>31500</v>
      </c>
      <c r="H61" s="12">
        <f t="shared" si="1"/>
        <v>242500</v>
      </c>
      <c r="I61" s="12">
        <f t="shared" si="2"/>
        <v>11.496350364963504</v>
      </c>
    </row>
    <row r="62" spans="1:9">
      <c r="A62" s="19" t="s">
        <v>39</v>
      </c>
      <c r="B62" s="9" t="s">
        <v>1</v>
      </c>
      <c r="C62" s="9" t="s">
        <v>113</v>
      </c>
      <c r="D62" s="9" t="s">
        <v>115</v>
      </c>
      <c r="E62" s="9" t="s">
        <v>2</v>
      </c>
      <c r="F62" s="12">
        <v>274000</v>
      </c>
      <c r="G62" s="12">
        <v>31500</v>
      </c>
      <c r="H62" s="12">
        <f t="shared" si="1"/>
        <v>242500</v>
      </c>
      <c r="I62" s="12">
        <f t="shared" si="2"/>
        <v>11.496350364963504</v>
      </c>
    </row>
    <row r="63" spans="1:9" ht="17.25" customHeight="1">
      <c r="A63" s="25" t="s">
        <v>64</v>
      </c>
      <c r="B63" s="26"/>
      <c r="C63" s="32" t="s">
        <v>65</v>
      </c>
      <c r="D63" s="26"/>
      <c r="E63" s="26"/>
      <c r="F63" s="33">
        <v>7835421.9299999997</v>
      </c>
      <c r="G63" s="33">
        <v>718948.49</v>
      </c>
      <c r="H63" s="34">
        <f t="shared" si="1"/>
        <v>7116473.4399999995</v>
      </c>
      <c r="I63" s="34">
        <f t="shared" si="2"/>
        <v>9.1756193402593187</v>
      </c>
    </row>
    <row r="64" spans="1:9">
      <c r="A64" s="8" t="s">
        <v>108</v>
      </c>
      <c r="B64" s="7"/>
      <c r="C64" s="23" t="s">
        <v>109</v>
      </c>
      <c r="D64" s="7"/>
      <c r="E64" s="7"/>
      <c r="F64" s="24">
        <v>320000</v>
      </c>
      <c r="G64" s="24">
        <v>34211.269999999997</v>
      </c>
      <c r="H64" s="34">
        <f t="shared" si="1"/>
        <v>285788.73</v>
      </c>
      <c r="I64" s="34">
        <f t="shared" si="2"/>
        <v>10.691021874999999</v>
      </c>
    </row>
    <row r="65" spans="1:9" ht="38.25">
      <c r="A65" s="9" t="s">
        <v>110</v>
      </c>
      <c r="B65" s="9" t="s">
        <v>1</v>
      </c>
      <c r="C65" s="9" t="s">
        <v>109</v>
      </c>
      <c r="D65" s="9" t="s">
        <v>111</v>
      </c>
      <c r="E65" s="10"/>
      <c r="F65" s="12">
        <f>F66</f>
        <v>320000</v>
      </c>
      <c r="G65" s="12">
        <v>34211.269999999997</v>
      </c>
      <c r="H65" s="12">
        <f t="shared" si="1"/>
        <v>285788.73</v>
      </c>
      <c r="I65" s="12">
        <f t="shared" si="2"/>
        <v>10.691021874999999</v>
      </c>
    </row>
    <row r="66" spans="1:9">
      <c r="A66" s="19" t="s">
        <v>39</v>
      </c>
      <c r="B66" s="9" t="s">
        <v>1</v>
      </c>
      <c r="C66" s="9" t="s">
        <v>109</v>
      </c>
      <c r="D66" s="9" t="s">
        <v>111</v>
      </c>
      <c r="E66" s="9" t="s">
        <v>2</v>
      </c>
      <c r="F66" s="12">
        <v>320000</v>
      </c>
      <c r="G66" s="12">
        <v>34211.269999999997</v>
      </c>
      <c r="H66" s="12">
        <f t="shared" si="1"/>
        <v>285788.73</v>
      </c>
      <c r="I66" s="12">
        <f t="shared" si="2"/>
        <v>10.691021874999999</v>
      </c>
    </row>
    <row r="67" spans="1:9">
      <c r="A67" s="7" t="s">
        <v>66</v>
      </c>
      <c r="B67" s="7" t="s">
        <v>1</v>
      </c>
      <c r="C67" s="7" t="s">
        <v>18</v>
      </c>
      <c r="D67" s="8"/>
      <c r="E67" s="8"/>
      <c r="F67" s="11">
        <v>7515421.9299999997</v>
      </c>
      <c r="G67" s="11">
        <v>684737.22</v>
      </c>
      <c r="H67" s="34">
        <f t="shared" si="1"/>
        <v>6830684.71</v>
      </c>
      <c r="I67" s="34">
        <f t="shared" si="2"/>
        <v>9.1110948444114843</v>
      </c>
    </row>
    <row r="68" spans="1:9" ht="38.25">
      <c r="A68" s="10" t="s">
        <v>118</v>
      </c>
      <c r="B68" s="9" t="s">
        <v>1</v>
      </c>
      <c r="C68" s="9" t="s">
        <v>18</v>
      </c>
      <c r="D68" s="10" t="s">
        <v>119</v>
      </c>
      <c r="E68" s="10"/>
      <c r="F68" s="12">
        <f>F69</f>
        <v>180000</v>
      </c>
      <c r="G68" s="12">
        <v>119333.34</v>
      </c>
      <c r="H68" s="12">
        <f t="shared" si="1"/>
        <v>60666.66</v>
      </c>
      <c r="I68" s="12">
        <f t="shared" si="2"/>
        <v>66.296300000000002</v>
      </c>
    </row>
    <row r="69" spans="1:9">
      <c r="A69" s="19" t="s">
        <v>39</v>
      </c>
      <c r="B69" s="9" t="s">
        <v>1</v>
      </c>
      <c r="C69" s="9" t="s">
        <v>18</v>
      </c>
      <c r="D69" s="10" t="s">
        <v>119</v>
      </c>
      <c r="E69" s="9" t="s">
        <v>2</v>
      </c>
      <c r="F69" s="12">
        <v>180000</v>
      </c>
      <c r="G69" s="12">
        <v>119333.34</v>
      </c>
      <c r="H69" s="12">
        <f t="shared" si="1"/>
        <v>60666.66</v>
      </c>
      <c r="I69" s="12">
        <f t="shared" si="2"/>
        <v>66.296300000000002</v>
      </c>
    </row>
    <row r="70" spans="1:9" ht="25.5">
      <c r="A70" s="10" t="s">
        <v>116</v>
      </c>
      <c r="B70" s="9" t="s">
        <v>1</v>
      </c>
      <c r="C70" s="9" t="s">
        <v>18</v>
      </c>
      <c r="D70" s="10" t="s">
        <v>117</v>
      </c>
      <c r="E70" s="10"/>
      <c r="F70" s="12">
        <f>F71</f>
        <v>80000</v>
      </c>
      <c r="G70" s="12">
        <v>0</v>
      </c>
      <c r="H70" s="12">
        <f t="shared" si="1"/>
        <v>80000</v>
      </c>
      <c r="I70" s="12">
        <f t="shared" si="2"/>
        <v>0</v>
      </c>
    </row>
    <row r="71" spans="1:9">
      <c r="A71" s="19" t="s">
        <v>39</v>
      </c>
      <c r="B71" s="9" t="s">
        <v>1</v>
      </c>
      <c r="C71" s="9" t="s">
        <v>18</v>
      </c>
      <c r="D71" s="10" t="s">
        <v>117</v>
      </c>
      <c r="E71" s="9" t="s">
        <v>2</v>
      </c>
      <c r="F71" s="12">
        <v>80000</v>
      </c>
      <c r="G71" s="12">
        <v>0</v>
      </c>
      <c r="H71" s="12">
        <f t="shared" si="1"/>
        <v>80000</v>
      </c>
      <c r="I71" s="12">
        <f t="shared" si="2"/>
        <v>0</v>
      </c>
    </row>
    <row r="72" spans="1:9" ht="25.5">
      <c r="A72" s="9" t="s">
        <v>67</v>
      </c>
      <c r="B72" s="9" t="s">
        <v>1</v>
      </c>
      <c r="C72" s="9" t="s">
        <v>18</v>
      </c>
      <c r="D72" s="9" t="s">
        <v>22</v>
      </c>
      <c r="E72" s="10"/>
      <c r="F72" s="12">
        <f>F73</f>
        <v>450000</v>
      </c>
      <c r="G72" s="12">
        <v>261019.84</v>
      </c>
      <c r="H72" s="12">
        <f t="shared" si="1"/>
        <v>188980.16</v>
      </c>
      <c r="I72" s="12">
        <f t="shared" si="2"/>
        <v>58.004408888888889</v>
      </c>
    </row>
    <row r="73" spans="1:9">
      <c r="A73" s="19" t="s">
        <v>40</v>
      </c>
      <c r="B73" s="9" t="s">
        <v>1</v>
      </c>
      <c r="C73" s="9" t="s">
        <v>18</v>
      </c>
      <c r="D73" s="9" t="s">
        <v>22</v>
      </c>
      <c r="E73" s="9" t="s">
        <v>27</v>
      </c>
      <c r="F73" s="12">
        <v>450000</v>
      </c>
      <c r="G73" s="12">
        <v>261019.84</v>
      </c>
      <c r="H73" s="12">
        <f t="shared" si="1"/>
        <v>188980.16</v>
      </c>
      <c r="I73" s="12">
        <f t="shared" si="2"/>
        <v>58.004408888888889</v>
      </c>
    </row>
    <row r="74" spans="1:9">
      <c r="A74" s="9" t="s">
        <v>68</v>
      </c>
      <c r="B74" s="9" t="s">
        <v>1</v>
      </c>
      <c r="C74" s="9" t="s">
        <v>18</v>
      </c>
      <c r="D74" s="9" t="s">
        <v>26</v>
      </c>
      <c r="E74" s="10"/>
      <c r="F74" s="12">
        <v>266000</v>
      </c>
      <c r="G74" s="12">
        <v>188115</v>
      </c>
      <c r="H74" s="12">
        <f t="shared" si="1"/>
        <v>77885</v>
      </c>
      <c r="I74" s="12">
        <f t="shared" si="2"/>
        <v>70.719924812030072</v>
      </c>
    </row>
    <row r="75" spans="1:9">
      <c r="A75" s="19" t="s">
        <v>39</v>
      </c>
      <c r="B75" s="9" t="s">
        <v>1</v>
      </c>
      <c r="C75" s="9" t="s">
        <v>18</v>
      </c>
      <c r="D75" s="9" t="s">
        <v>26</v>
      </c>
      <c r="E75" s="9" t="s">
        <v>2</v>
      </c>
      <c r="F75" s="12">
        <v>266000</v>
      </c>
      <c r="G75" s="12">
        <v>188115</v>
      </c>
      <c r="H75" s="12">
        <f t="shared" si="1"/>
        <v>77885</v>
      </c>
      <c r="I75" s="12">
        <f t="shared" si="2"/>
        <v>70.719924812030072</v>
      </c>
    </row>
    <row r="76" spans="1:9" ht="25.5">
      <c r="A76" s="9" t="s">
        <v>69</v>
      </c>
      <c r="B76" s="9" t="s">
        <v>1</v>
      </c>
      <c r="C76" s="9" t="s">
        <v>18</v>
      </c>
      <c r="D76" s="9" t="s">
        <v>25</v>
      </c>
      <c r="E76" s="10"/>
      <c r="F76" s="12">
        <f>F77</f>
        <v>10000</v>
      </c>
      <c r="G76" s="12">
        <v>0</v>
      </c>
      <c r="H76" s="12">
        <f t="shared" si="1"/>
        <v>10000</v>
      </c>
      <c r="I76" s="12">
        <f t="shared" si="2"/>
        <v>0</v>
      </c>
    </row>
    <row r="77" spans="1:9">
      <c r="A77" s="19" t="s">
        <v>39</v>
      </c>
      <c r="B77" s="9" t="s">
        <v>1</v>
      </c>
      <c r="C77" s="9" t="s">
        <v>18</v>
      </c>
      <c r="D77" s="9" t="s">
        <v>25</v>
      </c>
      <c r="E77" s="9" t="s">
        <v>2</v>
      </c>
      <c r="F77" s="12">
        <v>10000</v>
      </c>
      <c r="G77" s="12">
        <v>0</v>
      </c>
      <c r="H77" s="12">
        <f t="shared" si="1"/>
        <v>10000</v>
      </c>
      <c r="I77" s="12">
        <f t="shared" si="2"/>
        <v>0</v>
      </c>
    </row>
    <row r="78" spans="1:9" ht="25.5">
      <c r="A78" s="9" t="s">
        <v>70</v>
      </c>
      <c r="B78" s="9" t="s">
        <v>1</v>
      </c>
      <c r="C78" s="9" t="s">
        <v>18</v>
      </c>
      <c r="D78" s="9" t="s">
        <v>11</v>
      </c>
      <c r="E78" s="10"/>
      <c r="F78" s="12">
        <f>F79</f>
        <v>210000</v>
      </c>
      <c r="G78" s="12">
        <v>107869.04</v>
      </c>
      <c r="H78" s="12">
        <f t="shared" si="1"/>
        <v>102130.96</v>
      </c>
      <c r="I78" s="12">
        <f t="shared" si="2"/>
        <v>51.366209523809523</v>
      </c>
    </row>
    <row r="79" spans="1:9">
      <c r="A79" s="19" t="s">
        <v>39</v>
      </c>
      <c r="B79" s="9" t="s">
        <v>1</v>
      </c>
      <c r="C79" s="9" t="s">
        <v>18</v>
      </c>
      <c r="D79" s="9" t="s">
        <v>11</v>
      </c>
      <c r="E79" s="9" t="s">
        <v>2</v>
      </c>
      <c r="F79" s="12">
        <v>210000</v>
      </c>
      <c r="G79" s="12">
        <v>107869.04</v>
      </c>
      <c r="H79" s="12">
        <f t="shared" si="1"/>
        <v>102130.96</v>
      </c>
      <c r="I79" s="12">
        <f t="shared" si="2"/>
        <v>51.366209523809523</v>
      </c>
    </row>
    <row r="80" spans="1:9" ht="25.5">
      <c r="A80" s="9" t="s">
        <v>71</v>
      </c>
      <c r="B80" s="9" t="s">
        <v>1</v>
      </c>
      <c r="C80" s="9" t="s">
        <v>18</v>
      </c>
      <c r="D80" s="9" t="s">
        <v>12</v>
      </c>
      <c r="E80" s="10"/>
      <c r="F80" s="12">
        <f>F81</f>
        <v>35000</v>
      </c>
      <c r="G80" s="12">
        <v>8400</v>
      </c>
      <c r="H80" s="12">
        <f t="shared" si="1"/>
        <v>26600</v>
      </c>
      <c r="I80" s="12">
        <f t="shared" si="2"/>
        <v>24</v>
      </c>
    </row>
    <row r="81" spans="1:13">
      <c r="A81" s="19" t="s">
        <v>39</v>
      </c>
      <c r="B81" s="9" t="s">
        <v>1</v>
      </c>
      <c r="C81" s="9" t="s">
        <v>18</v>
      </c>
      <c r="D81" s="9" t="s">
        <v>12</v>
      </c>
      <c r="E81" s="9" t="s">
        <v>2</v>
      </c>
      <c r="F81" s="12">
        <v>35000</v>
      </c>
      <c r="G81" s="12">
        <v>8400</v>
      </c>
      <c r="H81" s="12">
        <f t="shared" si="1"/>
        <v>26600</v>
      </c>
      <c r="I81" s="12">
        <f t="shared" si="2"/>
        <v>24</v>
      </c>
    </row>
    <row r="82" spans="1:13">
      <c r="A82" s="9" t="s">
        <v>72</v>
      </c>
      <c r="B82" s="9" t="s">
        <v>1</v>
      </c>
      <c r="C82" s="9" t="s">
        <v>18</v>
      </c>
      <c r="D82" s="9" t="s">
        <v>23</v>
      </c>
      <c r="E82" s="10"/>
      <c r="F82" s="12">
        <f>F83</f>
        <v>40000</v>
      </c>
      <c r="G82" s="12">
        <v>0</v>
      </c>
      <c r="H82" s="12">
        <f t="shared" ref="H82:H114" si="6">F82-G82</f>
        <v>40000</v>
      </c>
      <c r="I82" s="12">
        <f t="shared" ref="I82:I114" si="7">G82/F82*100</f>
        <v>0</v>
      </c>
    </row>
    <row r="83" spans="1:13">
      <c r="A83" s="19" t="s">
        <v>39</v>
      </c>
      <c r="B83" s="9" t="s">
        <v>1</v>
      </c>
      <c r="C83" s="9" t="s">
        <v>18</v>
      </c>
      <c r="D83" s="9" t="s">
        <v>23</v>
      </c>
      <c r="E83" s="9" t="s">
        <v>2</v>
      </c>
      <c r="F83" s="12">
        <v>40000</v>
      </c>
      <c r="G83" s="12">
        <v>0</v>
      </c>
      <c r="H83" s="12">
        <f t="shared" si="6"/>
        <v>40000</v>
      </c>
      <c r="I83" s="12">
        <f t="shared" si="7"/>
        <v>0</v>
      </c>
    </row>
    <row r="84" spans="1:13" ht="38.25">
      <c r="A84" s="28" t="s">
        <v>123</v>
      </c>
      <c r="B84" s="9" t="s">
        <v>1</v>
      </c>
      <c r="C84" s="30" t="s">
        <v>18</v>
      </c>
      <c r="D84" s="10" t="s">
        <v>122</v>
      </c>
      <c r="E84" s="9"/>
      <c r="F84" s="12">
        <v>1439736.96</v>
      </c>
      <c r="G84" s="12">
        <v>0</v>
      </c>
      <c r="H84" s="12">
        <f t="shared" si="6"/>
        <v>1439736.96</v>
      </c>
      <c r="I84" s="12">
        <f t="shared" si="7"/>
        <v>0</v>
      </c>
    </row>
    <row r="85" spans="1:13">
      <c r="A85" s="19" t="s">
        <v>39</v>
      </c>
      <c r="B85" s="9" t="s">
        <v>1</v>
      </c>
      <c r="C85" s="30" t="s">
        <v>18</v>
      </c>
      <c r="D85" s="10" t="s">
        <v>122</v>
      </c>
      <c r="E85" s="9">
        <v>244</v>
      </c>
      <c r="F85" s="12">
        <v>1439736.96</v>
      </c>
      <c r="G85" s="12">
        <v>0</v>
      </c>
      <c r="H85" s="12">
        <f t="shared" si="6"/>
        <v>1439736.96</v>
      </c>
      <c r="I85" s="12">
        <f t="shared" si="7"/>
        <v>0</v>
      </c>
    </row>
    <row r="86" spans="1:13" ht="25.5">
      <c r="A86" s="10" t="s">
        <v>148</v>
      </c>
      <c r="B86" s="9" t="s">
        <v>1</v>
      </c>
      <c r="C86" s="9" t="s">
        <v>18</v>
      </c>
      <c r="D86" s="10" t="s">
        <v>149</v>
      </c>
      <c r="E86" s="10"/>
      <c r="F86" s="12">
        <f>F87+F88+F89</f>
        <v>3542811.72</v>
      </c>
      <c r="G86" s="12">
        <v>0</v>
      </c>
      <c r="H86" s="12">
        <f t="shared" si="6"/>
        <v>3542811.72</v>
      </c>
      <c r="I86" s="12">
        <f t="shared" si="7"/>
        <v>0</v>
      </c>
    </row>
    <row r="87" spans="1:13">
      <c r="A87" s="19" t="s">
        <v>39</v>
      </c>
      <c r="B87" s="9" t="s">
        <v>1</v>
      </c>
      <c r="C87" s="9" t="s">
        <v>18</v>
      </c>
      <c r="D87" s="10" t="s">
        <v>149</v>
      </c>
      <c r="E87" s="9" t="s">
        <v>2</v>
      </c>
      <c r="F87" s="12">
        <v>2026547</v>
      </c>
      <c r="G87" s="12">
        <v>0</v>
      </c>
      <c r="H87" s="12">
        <f t="shared" si="6"/>
        <v>2026547</v>
      </c>
      <c r="I87" s="12">
        <f t="shared" si="7"/>
        <v>0</v>
      </c>
    </row>
    <row r="88" spans="1:13">
      <c r="A88" s="19" t="s">
        <v>39</v>
      </c>
      <c r="B88" s="9" t="s">
        <v>1</v>
      </c>
      <c r="C88" s="9" t="s">
        <v>18</v>
      </c>
      <c r="D88" s="10" t="s">
        <v>149</v>
      </c>
      <c r="E88" s="9" t="s">
        <v>2</v>
      </c>
      <c r="F88" s="12">
        <v>1445264.7200000002</v>
      </c>
      <c r="G88" s="12">
        <v>0</v>
      </c>
      <c r="H88" s="12">
        <f t="shared" si="6"/>
        <v>1445264.7200000002</v>
      </c>
      <c r="I88" s="12">
        <f t="shared" si="7"/>
        <v>0</v>
      </c>
    </row>
    <row r="89" spans="1:13">
      <c r="A89" s="19" t="s">
        <v>39</v>
      </c>
      <c r="B89" s="9" t="s">
        <v>1</v>
      </c>
      <c r="C89" s="9" t="s">
        <v>18</v>
      </c>
      <c r="D89" s="10" t="s">
        <v>149</v>
      </c>
      <c r="E89" s="9" t="s">
        <v>2</v>
      </c>
      <c r="F89" s="12">
        <v>71000</v>
      </c>
      <c r="G89" s="12">
        <v>0</v>
      </c>
      <c r="H89" s="12">
        <f t="shared" si="6"/>
        <v>71000</v>
      </c>
      <c r="I89" s="12">
        <f t="shared" si="7"/>
        <v>0</v>
      </c>
    </row>
    <row r="90" spans="1:13" ht="38.25">
      <c r="A90" s="9" t="s">
        <v>150</v>
      </c>
      <c r="B90" s="9" t="s">
        <v>1</v>
      </c>
      <c r="C90" s="29" t="s">
        <v>18</v>
      </c>
      <c r="D90" s="10" t="s">
        <v>98</v>
      </c>
      <c r="E90" s="10"/>
      <c r="F90" s="12">
        <v>994873.25</v>
      </c>
      <c r="G90" s="12">
        <v>0</v>
      </c>
      <c r="H90" s="12">
        <f t="shared" si="6"/>
        <v>994873.25</v>
      </c>
      <c r="I90" s="12">
        <f t="shared" si="7"/>
        <v>0</v>
      </c>
      <c r="M90" s="20"/>
    </row>
    <row r="91" spans="1:13" ht="27.75" customHeight="1">
      <c r="A91" s="9" t="s">
        <v>121</v>
      </c>
      <c r="B91" s="9" t="s">
        <v>1</v>
      </c>
      <c r="C91" s="30" t="s">
        <v>18</v>
      </c>
      <c r="D91" s="10" t="s">
        <v>98</v>
      </c>
      <c r="E91" s="10"/>
      <c r="F91" s="12">
        <v>994873.26</v>
      </c>
      <c r="G91" s="12">
        <v>0</v>
      </c>
      <c r="H91" s="12">
        <f t="shared" si="6"/>
        <v>994873.26</v>
      </c>
      <c r="I91" s="12">
        <f t="shared" si="7"/>
        <v>0</v>
      </c>
      <c r="M91" s="20"/>
    </row>
    <row r="92" spans="1:13" ht="15.75" customHeight="1">
      <c r="A92" s="22" t="s">
        <v>152</v>
      </c>
      <c r="B92" s="30" t="s">
        <v>1</v>
      </c>
      <c r="C92" s="30" t="s">
        <v>18</v>
      </c>
      <c r="D92" s="10" t="s">
        <v>133</v>
      </c>
      <c r="E92" s="10"/>
      <c r="F92" s="12">
        <v>994873.26</v>
      </c>
      <c r="G92" s="12">
        <v>0</v>
      </c>
      <c r="H92" s="12">
        <f t="shared" si="6"/>
        <v>994873.26</v>
      </c>
      <c r="I92" s="12">
        <f t="shared" si="7"/>
        <v>0</v>
      </c>
      <c r="M92" s="20"/>
    </row>
    <row r="93" spans="1:13">
      <c r="A93" s="19" t="s">
        <v>39</v>
      </c>
      <c r="B93" s="9" t="s">
        <v>1</v>
      </c>
      <c r="C93" s="9" t="s">
        <v>18</v>
      </c>
      <c r="D93" s="9" t="s">
        <v>120</v>
      </c>
      <c r="E93" s="9"/>
      <c r="F93" s="12">
        <v>267000</v>
      </c>
      <c r="G93" s="12">
        <v>0</v>
      </c>
      <c r="H93" s="12">
        <f t="shared" si="6"/>
        <v>267000</v>
      </c>
      <c r="I93" s="12">
        <f t="shared" si="7"/>
        <v>0</v>
      </c>
    </row>
    <row r="94" spans="1:13">
      <c r="A94" s="19" t="s">
        <v>39</v>
      </c>
      <c r="B94" s="30" t="s">
        <v>1</v>
      </c>
      <c r="C94" s="30" t="s">
        <v>18</v>
      </c>
      <c r="D94" s="30" t="s">
        <v>120</v>
      </c>
      <c r="E94" s="30" t="s">
        <v>2</v>
      </c>
      <c r="F94" s="31" t="s">
        <v>145</v>
      </c>
      <c r="G94" s="31" t="s">
        <v>127</v>
      </c>
      <c r="H94" s="12">
        <f t="shared" si="6"/>
        <v>65000</v>
      </c>
      <c r="I94" s="12">
        <f t="shared" si="7"/>
        <v>0</v>
      </c>
    </row>
    <row r="95" spans="1:13">
      <c r="A95" s="19" t="s">
        <v>39</v>
      </c>
      <c r="B95" s="30" t="s">
        <v>1</v>
      </c>
      <c r="C95" s="30" t="s">
        <v>18</v>
      </c>
      <c r="D95" s="30" t="s">
        <v>120</v>
      </c>
      <c r="E95" s="30" t="s">
        <v>2</v>
      </c>
      <c r="F95" s="31" t="s">
        <v>146</v>
      </c>
      <c r="G95" s="31" t="s">
        <v>127</v>
      </c>
      <c r="H95" s="12">
        <f t="shared" si="6"/>
        <v>52000</v>
      </c>
      <c r="I95" s="12">
        <f t="shared" si="7"/>
        <v>0</v>
      </c>
    </row>
    <row r="96" spans="1:13">
      <c r="A96" s="36" t="s">
        <v>134</v>
      </c>
      <c r="B96" s="30" t="s">
        <v>1</v>
      </c>
      <c r="C96" s="30" t="s">
        <v>18</v>
      </c>
      <c r="D96" s="30" t="s">
        <v>120</v>
      </c>
      <c r="E96" s="30" t="s">
        <v>2</v>
      </c>
      <c r="F96" s="31" t="s">
        <v>147</v>
      </c>
      <c r="G96" s="31"/>
      <c r="H96" s="31"/>
      <c r="I96" s="31"/>
    </row>
    <row r="97" spans="1:9" ht="25.5">
      <c r="A97" s="7" t="s">
        <v>73</v>
      </c>
      <c r="B97" s="7" t="s">
        <v>1</v>
      </c>
      <c r="C97" s="7" t="s">
        <v>74</v>
      </c>
      <c r="D97" s="8"/>
      <c r="E97" s="8"/>
      <c r="F97" s="11">
        <f t="shared" ref="F97:F98" si="8">F98</f>
        <v>10000</v>
      </c>
      <c r="G97" s="11">
        <v>5000</v>
      </c>
      <c r="H97" s="34">
        <f t="shared" si="6"/>
        <v>5000</v>
      </c>
      <c r="I97" s="34">
        <f t="shared" si="7"/>
        <v>50</v>
      </c>
    </row>
    <row r="98" spans="1:9" ht="25.5">
      <c r="A98" s="9" t="s">
        <v>75</v>
      </c>
      <c r="B98" s="9" t="s">
        <v>1</v>
      </c>
      <c r="C98" s="9" t="s">
        <v>74</v>
      </c>
      <c r="D98" s="9" t="s">
        <v>13</v>
      </c>
      <c r="E98" s="10"/>
      <c r="F98" s="12">
        <f t="shared" si="8"/>
        <v>10000</v>
      </c>
      <c r="G98" s="12">
        <v>5000</v>
      </c>
      <c r="H98" s="12">
        <f t="shared" si="6"/>
        <v>5000</v>
      </c>
      <c r="I98" s="12">
        <f t="shared" si="7"/>
        <v>50</v>
      </c>
    </row>
    <row r="99" spans="1:9">
      <c r="A99" s="9" t="s">
        <v>39</v>
      </c>
      <c r="B99" s="9" t="s">
        <v>1</v>
      </c>
      <c r="C99" s="9" t="s">
        <v>74</v>
      </c>
      <c r="D99" s="9" t="s">
        <v>13</v>
      </c>
      <c r="E99" s="9" t="s">
        <v>2</v>
      </c>
      <c r="F99" s="12">
        <v>10000</v>
      </c>
      <c r="G99" s="12">
        <v>5000</v>
      </c>
      <c r="H99" s="12">
        <f t="shared" si="6"/>
        <v>5000</v>
      </c>
      <c r="I99" s="12">
        <f t="shared" si="7"/>
        <v>50</v>
      </c>
    </row>
    <row r="100" spans="1:9" ht="38.25">
      <c r="A100" s="13" t="s">
        <v>88</v>
      </c>
      <c r="B100" s="9" t="s">
        <v>1</v>
      </c>
      <c r="C100" s="10"/>
      <c r="D100" s="10"/>
      <c r="E100" s="10"/>
      <c r="F100" s="12">
        <f t="shared" ref="F100:F102" si="9">F101</f>
        <v>3150000</v>
      </c>
      <c r="G100" s="12">
        <v>0</v>
      </c>
      <c r="H100" s="12">
        <f t="shared" ref="H100:H103" si="10">F100-G100</f>
        <v>3150000</v>
      </c>
      <c r="I100" s="12">
        <f t="shared" ref="I100:I103" si="11">G100/F100*100</f>
        <v>0</v>
      </c>
    </row>
    <row r="101" spans="1:9">
      <c r="A101" s="7" t="s">
        <v>89</v>
      </c>
      <c r="B101" s="7" t="s">
        <v>1</v>
      </c>
      <c r="C101" s="7" t="s">
        <v>90</v>
      </c>
      <c r="D101" s="8"/>
      <c r="E101" s="8"/>
      <c r="F101" s="11">
        <f t="shared" si="9"/>
        <v>3150000</v>
      </c>
      <c r="G101" s="11">
        <v>1575000</v>
      </c>
      <c r="H101" s="34">
        <f t="shared" si="10"/>
        <v>1575000</v>
      </c>
      <c r="I101" s="34">
        <f t="shared" si="11"/>
        <v>50</v>
      </c>
    </row>
    <row r="102" spans="1:9" ht="25.5">
      <c r="A102" s="9" t="s">
        <v>91</v>
      </c>
      <c r="B102" s="9" t="s">
        <v>1</v>
      </c>
      <c r="C102" s="9" t="s">
        <v>90</v>
      </c>
      <c r="D102" s="9" t="s">
        <v>92</v>
      </c>
      <c r="E102" s="10"/>
      <c r="F102" s="12">
        <f t="shared" si="9"/>
        <v>3150000</v>
      </c>
      <c r="G102" s="12">
        <v>1575000</v>
      </c>
      <c r="H102" s="12">
        <f t="shared" si="10"/>
        <v>1575000</v>
      </c>
      <c r="I102" s="12">
        <f t="shared" si="11"/>
        <v>50</v>
      </c>
    </row>
    <row r="103" spans="1:9">
      <c r="A103" s="19" t="s">
        <v>84</v>
      </c>
      <c r="B103" s="9" t="s">
        <v>1</v>
      </c>
      <c r="C103" s="9" t="s">
        <v>90</v>
      </c>
      <c r="D103" s="9" t="s">
        <v>92</v>
      </c>
      <c r="E103" s="9" t="s">
        <v>3</v>
      </c>
      <c r="F103" s="12">
        <v>3150000</v>
      </c>
      <c r="G103" s="12">
        <v>1575000</v>
      </c>
      <c r="H103" s="12">
        <f t="shared" si="10"/>
        <v>1575000</v>
      </c>
      <c r="I103" s="12">
        <f t="shared" si="11"/>
        <v>50</v>
      </c>
    </row>
    <row r="104" spans="1:9">
      <c r="A104" s="7" t="s">
        <v>76</v>
      </c>
      <c r="B104" s="7" t="s">
        <v>1</v>
      </c>
      <c r="C104" s="7" t="s">
        <v>77</v>
      </c>
      <c r="D104" s="8"/>
      <c r="E104" s="8"/>
      <c r="F104" s="11">
        <f t="shared" ref="F104:F105" si="12">F105</f>
        <v>258847</v>
      </c>
      <c r="G104" s="11">
        <v>128520</v>
      </c>
      <c r="H104" s="34">
        <f t="shared" si="6"/>
        <v>130327</v>
      </c>
      <c r="I104" s="34">
        <f t="shared" si="7"/>
        <v>49.650952106843036</v>
      </c>
    </row>
    <row r="105" spans="1:9">
      <c r="A105" s="9" t="s">
        <v>78</v>
      </c>
      <c r="B105" s="9" t="s">
        <v>1</v>
      </c>
      <c r="C105" s="9" t="s">
        <v>77</v>
      </c>
      <c r="D105" s="9" t="s">
        <v>79</v>
      </c>
      <c r="E105" s="10"/>
      <c r="F105" s="12">
        <f t="shared" si="12"/>
        <v>258847</v>
      </c>
      <c r="G105" s="12">
        <v>128520</v>
      </c>
      <c r="H105" s="12">
        <f t="shared" si="6"/>
        <v>130327</v>
      </c>
      <c r="I105" s="12">
        <f t="shared" si="7"/>
        <v>49.650952106843036</v>
      </c>
    </row>
    <row r="106" spans="1:9" ht="25.5">
      <c r="A106" s="9" t="s">
        <v>80</v>
      </c>
      <c r="B106" s="9" t="s">
        <v>1</v>
      </c>
      <c r="C106" s="9" t="s">
        <v>77</v>
      </c>
      <c r="D106" s="9" t="s">
        <v>79</v>
      </c>
      <c r="E106" s="9" t="s">
        <v>17</v>
      </c>
      <c r="F106" s="12">
        <v>258847</v>
      </c>
      <c r="G106" s="12">
        <v>128520</v>
      </c>
      <c r="H106" s="12">
        <f t="shared" si="6"/>
        <v>130327</v>
      </c>
      <c r="I106" s="12">
        <f t="shared" si="7"/>
        <v>49.650952106843036</v>
      </c>
    </row>
    <row r="107" spans="1:9" ht="38.25">
      <c r="A107" s="13" t="s">
        <v>81</v>
      </c>
      <c r="B107" s="9" t="s">
        <v>1</v>
      </c>
      <c r="C107" s="10"/>
      <c r="D107" s="10"/>
      <c r="E107" s="10"/>
      <c r="F107" s="12">
        <f t="shared" ref="F107:F109" si="13">F108</f>
        <v>70000</v>
      </c>
      <c r="G107" s="12">
        <v>35000</v>
      </c>
      <c r="H107" s="12">
        <f t="shared" si="6"/>
        <v>35000</v>
      </c>
      <c r="I107" s="12">
        <f t="shared" si="7"/>
        <v>50</v>
      </c>
    </row>
    <row r="108" spans="1:9">
      <c r="A108" s="7" t="s">
        <v>76</v>
      </c>
      <c r="B108" s="7" t="s">
        <v>1</v>
      </c>
      <c r="C108" s="7" t="s">
        <v>77</v>
      </c>
      <c r="D108" s="8"/>
      <c r="E108" s="8"/>
      <c r="F108" s="11">
        <f t="shared" si="13"/>
        <v>70000</v>
      </c>
      <c r="G108" s="11">
        <v>35000</v>
      </c>
      <c r="H108" s="34">
        <f t="shared" si="6"/>
        <v>35000</v>
      </c>
      <c r="I108" s="34">
        <f t="shared" si="7"/>
        <v>50</v>
      </c>
    </row>
    <row r="109" spans="1:9" ht="38.25">
      <c r="A109" s="9" t="s">
        <v>82</v>
      </c>
      <c r="B109" s="9" t="s">
        <v>1</v>
      </c>
      <c r="C109" s="9" t="s">
        <v>77</v>
      </c>
      <c r="D109" s="9" t="s">
        <v>83</v>
      </c>
      <c r="E109" s="10"/>
      <c r="F109" s="12">
        <f t="shared" si="13"/>
        <v>70000</v>
      </c>
      <c r="G109" s="12">
        <v>35000</v>
      </c>
      <c r="H109" s="12">
        <f t="shared" si="6"/>
        <v>35000</v>
      </c>
      <c r="I109" s="12">
        <f t="shared" si="7"/>
        <v>50</v>
      </c>
    </row>
    <row r="110" spans="1:9">
      <c r="A110" s="19" t="s">
        <v>84</v>
      </c>
      <c r="B110" s="9" t="s">
        <v>1</v>
      </c>
      <c r="C110" s="9" t="s">
        <v>77</v>
      </c>
      <c r="D110" s="9" t="s">
        <v>83</v>
      </c>
      <c r="E110" s="9" t="s">
        <v>3</v>
      </c>
      <c r="F110" s="12">
        <v>70000</v>
      </c>
      <c r="G110" s="12">
        <v>35000</v>
      </c>
      <c r="H110" s="12">
        <f t="shared" si="6"/>
        <v>35000</v>
      </c>
      <c r="I110" s="12">
        <f t="shared" si="7"/>
        <v>50</v>
      </c>
    </row>
    <row r="111" spans="1:9" ht="25.5">
      <c r="A111" s="7" t="s">
        <v>85</v>
      </c>
      <c r="B111" s="7" t="s">
        <v>1</v>
      </c>
      <c r="C111" s="7" t="s">
        <v>86</v>
      </c>
      <c r="D111" s="8"/>
      <c r="E111" s="8"/>
      <c r="F111" s="11">
        <f t="shared" ref="F111:F112" si="14">F112</f>
        <v>1500</v>
      </c>
      <c r="G111" s="11">
        <v>1500</v>
      </c>
      <c r="H111" s="34">
        <f t="shared" si="6"/>
        <v>0</v>
      </c>
      <c r="I111" s="34">
        <f t="shared" si="7"/>
        <v>100</v>
      </c>
    </row>
    <row r="112" spans="1:9" ht="25.5">
      <c r="A112" s="9" t="s">
        <v>87</v>
      </c>
      <c r="B112" s="9" t="s">
        <v>1</v>
      </c>
      <c r="C112" s="9" t="s">
        <v>86</v>
      </c>
      <c r="D112" s="9" t="s">
        <v>14</v>
      </c>
      <c r="E112" s="10"/>
      <c r="F112" s="12">
        <f t="shared" si="14"/>
        <v>1500</v>
      </c>
      <c r="G112" s="12">
        <v>1500</v>
      </c>
      <c r="H112" s="12">
        <f t="shared" si="6"/>
        <v>0</v>
      </c>
      <c r="I112" s="12">
        <f t="shared" si="7"/>
        <v>100</v>
      </c>
    </row>
    <row r="113" spans="1:9">
      <c r="A113" s="19" t="s">
        <v>84</v>
      </c>
      <c r="B113" s="9" t="s">
        <v>1</v>
      </c>
      <c r="C113" s="9" t="s">
        <v>86</v>
      </c>
      <c r="D113" s="9" t="s">
        <v>14</v>
      </c>
      <c r="E113" s="9" t="s">
        <v>3</v>
      </c>
      <c r="F113" s="12">
        <v>1500</v>
      </c>
      <c r="G113" s="12">
        <v>1500</v>
      </c>
      <c r="H113" s="12">
        <f t="shared" si="6"/>
        <v>0</v>
      </c>
      <c r="I113" s="12">
        <f t="shared" si="7"/>
        <v>100</v>
      </c>
    </row>
    <row r="114" spans="1:9">
      <c r="A114" s="14" t="s">
        <v>93</v>
      </c>
      <c r="B114" s="14"/>
      <c r="C114" s="14"/>
      <c r="D114" s="14"/>
      <c r="E114" s="14"/>
      <c r="F114" s="15">
        <v>21334211.710000001</v>
      </c>
      <c r="G114" s="15">
        <v>6441639.7199999997</v>
      </c>
      <c r="H114" s="34">
        <f t="shared" si="6"/>
        <v>14892571.990000002</v>
      </c>
      <c r="I114" s="34">
        <f t="shared" si="7"/>
        <v>30.193942984922217</v>
      </c>
    </row>
  </sheetData>
  <mergeCells count="14">
    <mergeCell ref="A1:I1"/>
    <mergeCell ref="A2:I2"/>
    <mergeCell ref="A3:I3"/>
    <mergeCell ref="A4:I4"/>
    <mergeCell ref="A5:I5"/>
    <mergeCell ref="I6:I7"/>
    <mergeCell ref="A6:A7"/>
    <mergeCell ref="B6:B7"/>
    <mergeCell ref="C6:C7"/>
    <mergeCell ref="D6:D7"/>
    <mergeCell ref="E6:E7"/>
    <mergeCell ref="F6:F7"/>
    <mergeCell ref="G6:G7"/>
    <mergeCell ref="H6:H7"/>
  </mergeCells>
  <pageMargins left="0.32" right="0.46" top="0.39" bottom="0.25" header="0.3" footer="0.2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прил4</vt:lpstr>
      <vt:lpstr>прил4!Область_печати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2025-07-11T11:37:40Z</dcterms:modified>
</cp:coreProperties>
</file>