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activeTab="4"/>
  </bookViews>
  <sheets>
    <sheet name="3 Доходы 2025" sheetId="1" r:id="rId1"/>
    <sheet name="5 Расх 25 без учета счетов" sheetId="12" r:id="rId2"/>
    <sheet name="7 Расх 25 по кодам" sheetId="11" r:id="rId3"/>
    <sheet name="9 Расх 25 по целевым ст " sheetId="9" r:id="rId4"/>
    <sheet name="11 трансф 25,26,27" sheetId="4" r:id="rId5"/>
  </sheets>
  <definedNames>
    <definedName name="_xlnm.Print_Titles" localSheetId="4">'11 трансф 25,26,27'!$7:$7</definedName>
    <definedName name="_xlnm.Print_Titles" localSheetId="1">'5 Расх 25 без учета счетов'!$5:$6</definedName>
    <definedName name="_xlnm.Print_Titles" localSheetId="2">'7 Расх 25 по кодам'!$5:$6</definedName>
    <definedName name="_xlnm.Print_Titles" localSheetId="3">'9 Расх 25 по целевым ст '!$5:$6</definedName>
  </definedNames>
  <calcPr calcId="124519"/>
</workbook>
</file>

<file path=xl/calcChain.xml><?xml version="1.0" encoding="utf-8"?>
<calcChain xmlns="http://schemas.openxmlformats.org/spreadsheetml/2006/main">
  <c r="F46" i="9"/>
  <c r="F20"/>
  <c r="G106" i="11"/>
  <c r="G107"/>
  <c r="G83"/>
  <c r="G86"/>
  <c r="H13"/>
  <c r="G13"/>
  <c r="F93" i="12"/>
  <c r="F101"/>
  <c r="F73"/>
  <c r="F41"/>
  <c r="F42"/>
  <c r="F43"/>
  <c r="F15"/>
  <c r="F16"/>
  <c r="C18" i="1"/>
  <c r="C9"/>
  <c r="C8" s="1"/>
  <c r="C7" s="1"/>
  <c r="C11"/>
  <c r="C13"/>
  <c r="C16"/>
  <c r="C6" l="1"/>
  <c r="H73" i="9"/>
  <c r="I115" i="11"/>
  <c r="H78"/>
  <c r="G78"/>
  <c r="H118" i="12"/>
  <c r="G65"/>
  <c r="G64" s="1"/>
  <c r="C15" i="4" l="1"/>
  <c r="H72" i="9"/>
  <c r="H57"/>
  <c r="H56"/>
  <c r="H10"/>
  <c r="H12"/>
  <c r="H13"/>
  <c r="H15"/>
  <c r="H17"/>
  <c r="H19"/>
  <c r="H21"/>
  <c r="H23"/>
  <c r="H25"/>
  <c r="H28"/>
  <c r="H29"/>
  <c r="H30"/>
  <c r="H31"/>
  <c r="H35"/>
  <c r="H37"/>
  <c r="H39"/>
  <c r="H41"/>
  <c r="H43"/>
  <c r="H44"/>
  <c r="H45"/>
  <c r="H49"/>
  <c r="H52"/>
  <c r="H55"/>
  <c r="H63"/>
  <c r="H64"/>
  <c r="H65"/>
  <c r="H67"/>
  <c r="H69"/>
  <c r="H71"/>
  <c r="H75"/>
  <c r="H77"/>
  <c r="H79"/>
  <c r="H81"/>
  <c r="H83"/>
  <c r="H85"/>
  <c r="H87"/>
  <c r="H89"/>
  <c r="H91"/>
  <c r="H93"/>
  <c r="H95"/>
  <c r="H97"/>
  <c r="H99"/>
  <c r="H102"/>
  <c r="H105"/>
  <c r="H107"/>
  <c r="H110"/>
  <c r="H113"/>
  <c r="G112"/>
  <c r="G111" s="1"/>
  <c r="G109"/>
  <c r="G108" s="1"/>
  <c r="G106"/>
  <c r="G104"/>
  <c r="G101"/>
  <c r="G100" s="1"/>
  <c r="G98"/>
  <c r="G96"/>
  <c r="G94"/>
  <c r="G92"/>
  <c r="G90"/>
  <c r="G88"/>
  <c r="G86"/>
  <c r="G84"/>
  <c r="G82"/>
  <c r="G80"/>
  <c r="G78"/>
  <c r="G76"/>
  <c r="G74"/>
  <c r="G66" s="1"/>
  <c r="G70"/>
  <c r="G68"/>
  <c r="G62"/>
  <c r="G61"/>
  <c r="G60"/>
  <c r="G59"/>
  <c r="G54"/>
  <c r="G53" s="1"/>
  <c r="G51"/>
  <c r="G50" s="1"/>
  <c r="G48"/>
  <c r="G47" s="1"/>
  <c r="G40"/>
  <c r="G38"/>
  <c r="G36"/>
  <c r="G34"/>
  <c r="G33"/>
  <c r="G32" s="1"/>
  <c r="G27"/>
  <c r="G26" s="1"/>
  <c r="G24" s="1"/>
  <c r="G22"/>
  <c r="G20"/>
  <c r="G18"/>
  <c r="G16"/>
  <c r="G14"/>
  <c r="H100" i="12"/>
  <c r="H84"/>
  <c r="H83"/>
  <c r="G43"/>
  <c r="G42" s="1"/>
  <c r="G41" s="1"/>
  <c r="G46" i="9" l="1"/>
  <c r="G11"/>
  <c r="G9" s="1"/>
  <c r="G103"/>
  <c r="G58"/>
  <c r="G42"/>
  <c r="H13" i="12"/>
  <c r="H14"/>
  <c r="H21"/>
  <c r="H23"/>
  <c r="H24"/>
  <c r="H25"/>
  <c r="H28"/>
  <c r="H31"/>
  <c r="H34"/>
  <c r="H40"/>
  <c r="H46"/>
  <c r="H52"/>
  <c r="H53"/>
  <c r="H54"/>
  <c r="H60"/>
  <c r="H63"/>
  <c r="H64"/>
  <c r="H65"/>
  <c r="H66"/>
  <c r="H69"/>
  <c r="H71"/>
  <c r="H72"/>
  <c r="H76"/>
  <c r="H79"/>
  <c r="H82"/>
  <c r="H89"/>
  <c r="H90"/>
  <c r="H96"/>
  <c r="H99"/>
  <c r="H103"/>
  <c r="H106"/>
  <c r="H109"/>
  <c r="H112"/>
  <c r="H115"/>
  <c r="H119"/>
  <c r="H122"/>
  <c r="H125"/>
  <c r="H127"/>
  <c r="H129"/>
  <c r="H132"/>
  <c r="H135"/>
  <c r="H138"/>
  <c r="H139"/>
  <c r="H141"/>
  <c r="H148"/>
  <c r="H154"/>
  <c r="H155"/>
  <c r="H161"/>
  <c r="H164"/>
  <c r="H168"/>
  <c r="H173"/>
  <c r="H178"/>
  <c r="G177"/>
  <c r="G176"/>
  <c r="G175"/>
  <c r="G174"/>
  <c r="G172"/>
  <c r="G171"/>
  <c r="G170"/>
  <c r="G169" s="1"/>
  <c r="G167"/>
  <c r="G166"/>
  <c r="G165"/>
  <c r="G163"/>
  <c r="G162"/>
  <c r="G160"/>
  <c r="G159"/>
  <c r="G158"/>
  <c r="G156"/>
  <c r="G153"/>
  <c r="G152"/>
  <c r="G151"/>
  <c r="G150"/>
  <c r="G149" s="1"/>
  <c r="G147"/>
  <c r="G146" s="1"/>
  <c r="G145" s="1"/>
  <c r="G144" s="1"/>
  <c r="G143"/>
  <c r="G142" s="1"/>
  <c r="G140"/>
  <c r="G137"/>
  <c r="G136"/>
  <c r="G134"/>
  <c r="G133"/>
  <c r="G131"/>
  <c r="G130"/>
  <c r="G128"/>
  <c r="G126"/>
  <c r="G124"/>
  <c r="G121"/>
  <c r="G120" s="1"/>
  <c r="G117"/>
  <c r="G116" s="1"/>
  <c r="G114"/>
  <c r="G111"/>
  <c r="G110"/>
  <c r="G108"/>
  <c r="G107"/>
  <c r="G105"/>
  <c r="G104"/>
  <c r="G102"/>
  <c r="G98"/>
  <c r="G97" s="1"/>
  <c r="G95"/>
  <c r="G94"/>
  <c r="G88"/>
  <c r="G87"/>
  <c r="G81"/>
  <c r="G78"/>
  <c r="G77" s="1"/>
  <c r="G75"/>
  <c r="G68"/>
  <c r="G67"/>
  <c r="G62"/>
  <c r="G61"/>
  <c r="G59"/>
  <c r="G58"/>
  <c r="G57"/>
  <c r="G56" s="1"/>
  <c r="G55"/>
  <c r="G51"/>
  <c r="G50"/>
  <c r="G49" s="1"/>
  <c r="G47" s="1"/>
  <c r="G44"/>
  <c r="G39"/>
  <c r="G38" s="1"/>
  <c r="G37"/>
  <c r="G36"/>
  <c r="G35"/>
  <c r="G33"/>
  <c r="G32" s="1"/>
  <c r="G30"/>
  <c r="G29" s="1"/>
  <c r="G27"/>
  <c r="G26" s="1"/>
  <c r="G18" s="1"/>
  <c r="G22"/>
  <c r="G20"/>
  <c r="G19"/>
  <c r="G12"/>
  <c r="G11"/>
  <c r="G10"/>
  <c r="G86" l="1"/>
  <c r="G93"/>
  <c r="G92" s="1"/>
  <c r="G91" s="1"/>
  <c r="G85" s="1"/>
  <c r="G101"/>
  <c r="H101" s="1"/>
  <c r="G48"/>
  <c r="G114" i="9"/>
  <c r="G8"/>
  <c r="G123" i="12"/>
  <c r="G113"/>
  <c r="G80"/>
  <c r="G74"/>
  <c r="G17"/>
  <c r="G15"/>
  <c r="G16"/>
  <c r="I27" i="11"/>
  <c r="H139"/>
  <c r="I141"/>
  <c r="H114"/>
  <c r="I116"/>
  <c r="I114"/>
  <c r="H108"/>
  <c r="H107" s="1"/>
  <c r="I110"/>
  <c r="I97"/>
  <c r="I96"/>
  <c r="H74"/>
  <c r="H69" s="1"/>
  <c r="I76"/>
  <c r="H52"/>
  <c r="I55"/>
  <c r="G73" i="12" l="1"/>
  <c r="G9"/>
  <c r="H73" i="11"/>
  <c r="H67"/>
  <c r="G70" i="12" l="1"/>
  <c r="G8"/>
  <c r="I13" i="11"/>
  <c r="I14"/>
  <c r="I21"/>
  <c r="I23"/>
  <c r="I26"/>
  <c r="I31"/>
  <c r="I32"/>
  <c r="I36"/>
  <c r="I37"/>
  <c r="I41"/>
  <c r="I42"/>
  <c r="I48"/>
  <c r="I53"/>
  <c r="I54"/>
  <c r="I62"/>
  <c r="I63"/>
  <c r="I65"/>
  <c r="I66"/>
  <c r="I72"/>
  <c r="I75"/>
  <c r="I78"/>
  <c r="I79"/>
  <c r="I82"/>
  <c r="I84"/>
  <c r="I85"/>
  <c r="I89"/>
  <c r="I92"/>
  <c r="I95"/>
  <c r="I103"/>
  <c r="I109"/>
  <c r="I113"/>
  <c r="I119"/>
  <c r="I122"/>
  <c r="I125"/>
  <c r="I128"/>
  <c r="I131"/>
  <c r="I134"/>
  <c r="I137"/>
  <c r="I140"/>
  <c r="I143"/>
  <c r="I145"/>
  <c r="I146"/>
  <c r="I148"/>
  <c r="I151"/>
  <c r="I152"/>
  <c r="I154"/>
  <c r="I155"/>
  <c r="I157"/>
  <c r="I164"/>
  <c r="I171"/>
  <c r="I177"/>
  <c r="I180"/>
  <c r="I184"/>
  <c r="I190"/>
  <c r="H189"/>
  <c r="H188"/>
  <c r="H187"/>
  <c r="H186"/>
  <c r="H185" s="1"/>
  <c r="H183"/>
  <c r="H182"/>
  <c r="H181"/>
  <c r="H179"/>
  <c r="H178"/>
  <c r="H176"/>
  <c r="H175"/>
  <c r="H174"/>
  <c r="H173"/>
  <c r="H170"/>
  <c r="H169"/>
  <c r="H168"/>
  <c r="H167"/>
  <c r="H166"/>
  <c r="H165" s="1"/>
  <c r="H163"/>
  <c r="H159"/>
  <c r="H156"/>
  <c r="H153"/>
  <c r="H150"/>
  <c r="H149"/>
  <c r="H147"/>
  <c r="H144"/>
  <c r="H142"/>
  <c r="H138"/>
  <c r="H136"/>
  <c r="H135" s="1"/>
  <c r="H133"/>
  <c r="H132" s="1"/>
  <c r="H130"/>
  <c r="H129" s="1"/>
  <c r="H127"/>
  <c r="H126"/>
  <c r="H124"/>
  <c r="H123"/>
  <c r="H121"/>
  <c r="H120"/>
  <c r="H117"/>
  <c r="H112"/>
  <c r="H111" s="1"/>
  <c r="H102"/>
  <c r="H101" s="1"/>
  <c r="H100"/>
  <c r="H99"/>
  <c r="H94"/>
  <c r="H93" s="1"/>
  <c r="H91"/>
  <c r="H90" s="1"/>
  <c r="H88"/>
  <c r="H87" s="1"/>
  <c r="H81"/>
  <c r="H80"/>
  <c r="H77"/>
  <c r="H71"/>
  <c r="H70"/>
  <c r="H68"/>
  <c r="H64"/>
  <c r="H61"/>
  <c r="H60" s="1"/>
  <c r="H47"/>
  <c r="H46" s="1"/>
  <c r="H45"/>
  <c r="H44"/>
  <c r="H43"/>
  <c r="H40"/>
  <c r="H39" s="1"/>
  <c r="H38"/>
  <c r="H35"/>
  <c r="H34" s="1"/>
  <c r="H33"/>
  <c r="H30"/>
  <c r="H28"/>
  <c r="H25"/>
  <c r="H24"/>
  <c r="H22"/>
  <c r="H20"/>
  <c r="H19" s="1"/>
  <c r="H12"/>
  <c r="H11"/>
  <c r="H10"/>
  <c r="D18" i="1"/>
  <c r="E27"/>
  <c r="E10"/>
  <c r="E12"/>
  <c r="E14"/>
  <c r="E15"/>
  <c r="E17"/>
  <c r="E19"/>
  <c r="E20"/>
  <c r="E21"/>
  <c r="E22"/>
  <c r="E23"/>
  <c r="E24"/>
  <c r="E25"/>
  <c r="E26"/>
  <c r="D16"/>
  <c r="D13"/>
  <c r="D11"/>
  <c r="D8" s="1"/>
  <c r="D9"/>
  <c r="F62" i="9"/>
  <c r="H62" s="1"/>
  <c r="G88" i="11"/>
  <c r="G91"/>
  <c r="G90" s="1"/>
  <c r="F78" i="12"/>
  <c r="H78" s="1"/>
  <c r="F81"/>
  <c r="H81" s="1"/>
  <c r="F75"/>
  <c r="H75" s="1"/>
  <c r="F80" l="1"/>
  <c r="H80" s="1"/>
  <c r="D7" i="1"/>
  <c r="F77" i="12"/>
  <c r="H77" s="1"/>
  <c r="H17" i="11"/>
  <c r="H18"/>
  <c r="H106"/>
  <c r="H105" s="1"/>
  <c r="H104" s="1"/>
  <c r="H98" s="1"/>
  <c r="G179" i="12"/>
  <c r="H59" i="11"/>
  <c r="H58" s="1"/>
  <c r="H57" s="1"/>
  <c r="H56" s="1"/>
  <c r="H86"/>
  <c r="I90"/>
  <c r="I91"/>
  <c r="H16"/>
  <c r="H29"/>
  <c r="H158"/>
  <c r="H162"/>
  <c r="H172"/>
  <c r="I88"/>
  <c r="H51"/>
  <c r="H15"/>
  <c r="F14" i="9"/>
  <c r="H14" s="1"/>
  <c r="D6" i="1" l="1"/>
  <c r="H161" i="11"/>
  <c r="H83"/>
  <c r="H50"/>
  <c r="F114" i="12"/>
  <c r="H114" s="1"/>
  <c r="F113" l="1"/>
  <c r="H113" s="1"/>
  <c r="H160" i="11"/>
  <c r="H49"/>
  <c r="E15" i="4"/>
  <c r="D15"/>
  <c r="I52" i="11"/>
  <c r="F50" i="12"/>
  <c r="H50" s="1"/>
  <c r="G51" i="11" l="1"/>
  <c r="H9"/>
  <c r="F98" i="9"/>
  <c r="H98" s="1"/>
  <c r="F96"/>
  <c r="H96" s="1"/>
  <c r="F33"/>
  <c r="G173" i="11"/>
  <c r="I173" s="1"/>
  <c r="G102"/>
  <c r="F157" i="12"/>
  <c r="H157" s="1"/>
  <c r="F136"/>
  <c r="H136" s="1"/>
  <c r="F88"/>
  <c r="F90" i="9"/>
  <c r="H90" s="1"/>
  <c r="F92"/>
  <c r="H92" s="1"/>
  <c r="G156" i="11"/>
  <c r="I156" s="1"/>
  <c r="G153"/>
  <c r="I153" s="1"/>
  <c r="G147"/>
  <c r="I147" s="1"/>
  <c r="G144"/>
  <c r="I144" s="1"/>
  <c r="G142"/>
  <c r="F131" i="12"/>
  <c r="F140"/>
  <c r="H140" s="1"/>
  <c r="F137"/>
  <c r="H137" s="1"/>
  <c r="F107"/>
  <c r="H107" s="1"/>
  <c r="F126"/>
  <c r="F128"/>
  <c r="H128" s="1"/>
  <c r="E18" i="1"/>
  <c r="H126" i="12" l="1"/>
  <c r="F130"/>
  <c r="H130" s="1"/>
  <c r="H131"/>
  <c r="H88"/>
  <c r="F86"/>
  <c r="H86" s="1"/>
  <c r="F32" i="9"/>
  <c r="H32" s="1"/>
  <c r="H33"/>
  <c r="G101" i="11"/>
  <c r="I101" s="1"/>
  <c r="I102"/>
  <c r="I106"/>
  <c r="I142"/>
  <c r="I51"/>
  <c r="G50"/>
  <c r="H8"/>
  <c r="G30"/>
  <c r="I30" s="1"/>
  <c r="H93" i="12" l="1"/>
  <c r="G49" i="11"/>
  <c r="I49" s="1"/>
  <c r="I50"/>
  <c r="H191"/>
  <c r="F22" i="12"/>
  <c r="H22" s="1"/>
  <c r="E13" i="4"/>
  <c r="D13"/>
  <c r="F84" i="9"/>
  <c r="H84" s="1"/>
  <c r="F48" i="12" l="1"/>
  <c r="H48" s="1"/>
  <c r="E13" i="1" l="1"/>
  <c r="F104" i="9"/>
  <c r="H104" s="1"/>
  <c r="F112"/>
  <c r="F109"/>
  <c r="F101"/>
  <c r="F94"/>
  <c r="H94" s="1"/>
  <c r="F78"/>
  <c r="H78" s="1"/>
  <c r="F76"/>
  <c r="H76" s="1"/>
  <c r="F74"/>
  <c r="F40"/>
  <c r="H40" s="1"/>
  <c r="F38"/>
  <c r="H38" s="1"/>
  <c r="F36"/>
  <c r="H36" s="1"/>
  <c r="F34"/>
  <c r="H34" s="1"/>
  <c r="F22"/>
  <c r="H22" s="1"/>
  <c r="F18"/>
  <c r="H18" s="1"/>
  <c r="H20"/>
  <c r="H74" l="1"/>
  <c r="F100"/>
  <c r="H100" s="1"/>
  <c r="H101"/>
  <c r="F111"/>
  <c r="H111" s="1"/>
  <c r="H112"/>
  <c r="F108"/>
  <c r="H108" s="1"/>
  <c r="H109"/>
  <c r="E16" i="1"/>
  <c r="F106" i="9" l="1"/>
  <c r="F88"/>
  <c r="H88" s="1"/>
  <c r="F86"/>
  <c r="H86" s="1"/>
  <c r="F82"/>
  <c r="F80"/>
  <c r="H80" s="1"/>
  <c r="F70"/>
  <c r="H70" s="1"/>
  <c r="F68"/>
  <c r="F61"/>
  <c r="H61" s="1"/>
  <c r="F60"/>
  <c r="H60" s="1"/>
  <c r="F59"/>
  <c r="H59" s="1"/>
  <c r="F54"/>
  <c r="F51"/>
  <c r="F48"/>
  <c r="F27"/>
  <c r="F16"/>
  <c r="H82" l="1"/>
  <c r="F66"/>
  <c r="F11"/>
  <c r="H16"/>
  <c r="F47"/>
  <c r="H47" s="1"/>
  <c r="H48"/>
  <c r="H53"/>
  <c r="H54"/>
  <c r="H66"/>
  <c r="H68"/>
  <c r="F103"/>
  <c r="H103" s="1"/>
  <c r="H106"/>
  <c r="F26"/>
  <c r="H27"/>
  <c r="F50"/>
  <c r="H50" s="1"/>
  <c r="H51"/>
  <c r="F177" i="12"/>
  <c r="H177" s="1"/>
  <c r="F176"/>
  <c r="H176" s="1"/>
  <c r="F175"/>
  <c r="H175" s="1"/>
  <c r="F174"/>
  <c r="H174" s="1"/>
  <c r="F172"/>
  <c r="H172" s="1"/>
  <c r="F171"/>
  <c r="H171" s="1"/>
  <c r="F170"/>
  <c r="F167"/>
  <c r="H167" s="1"/>
  <c r="F166"/>
  <c r="H166" s="1"/>
  <c r="F165"/>
  <c r="H165" s="1"/>
  <c r="F163"/>
  <c r="H163" s="1"/>
  <c r="F162"/>
  <c r="H162" s="1"/>
  <c r="F160"/>
  <c r="H160" s="1"/>
  <c r="F159"/>
  <c r="H159" s="1"/>
  <c r="F158"/>
  <c r="H158" s="1"/>
  <c r="F156"/>
  <c r="H156" s="1"/>
  <c r="F150"/>
  <c r="F153"/>
  <c r="H153" s="1"/>
  <c r="F152"/>
  <c r="H152" s="1"/>
  <c r="F151"/>
  <c r="H151" s="1"/>
  <c r="F147"/>
  <c r="F143"/>
  <c r="F134"/>
  <c r="H134" s="1"/>
  <c r="F133"/>
  <c r="H133" s="1"/>
  <c r="F124"/>
  <c r="F121"/>
  <c r="F111"/>
  <c r="H111" s="1"/>
  <c r="F110"/>
  <c r="H110" s="1"/>
  <c r="F108"/>
  <c r="H108" s="1"/>
  <c r="F105"/>
  <c r="H105" s="1"/>
  <c r="F104"/>
  <c r="H104" s="1"/>
  <c r="F102"/>
  <c r="H102" s="1"/>
  <c r="F98"/>
  <c r="F95"/>
  <c r="H95" s="1"/>
  <c r="F94"/>
  <c r="H94" s="1"/>
  <c r="F92"/>
  <c r="F87"/>
  <c r="H87" s="1"/>
  <c r="F74"/>
  <c r="H74" s="1"/>
  <c r="F68"/>
  <c r="H68" s="1"/>
  <c r="F67"/>
  <c r="H67" s="1"/>
  <c r="F62"/>
  <c r="H62" s="1"/>
  <c r="F61"/>
  <c r="H61" s="1"/>
  <c r="F59"/>
  <c r="H59" s="1"/>
  <c r="F58"/>
  <c r="H58" s="1"/>
  <c r="F57"/>
  <c r="F55"/>
  <c r="H55" s="1"/>
  <c r="F51"/>
  <c r="H51" s="1"/>
  <c r="H45"/>
  <c r="F44"/>
  <c r="H44" s="1"/>
  <c r="H43"/>
  <c r="H42"/>
  <c r="H41"/>
  <c r="F39"/>
  <c r="F37"/>
  <c r="H37" s="1"/>
  <c r="F36"/>
  <c r="H36" s="1"/>
  <c r="F35"/>
  <c r="H35" s="1"/>
  <c r="F33"/>
  <c r="F30"/>
  <c r="F27"/>
  <c r="F20"/>
  <c r="F12"/>
  <c r="H12" s="1"/>
  <c r="F11"/>
  <c r="H11" s="1"/>
  <c r="F10"/>
  <c r="H10" s="1"/>
  <c r="G189" i="11"/>
  <c r="I189" s="1"/>
  <c r="G188"/>
  <c r="I188" s="1"/>
  <c r="G187"/>
  <c r="I187" s="1"/>
  <c r="G186"/>
  <c r="G183"/>
  <c r="I183" s="1"/>
  <c r="G182"/>
  <c r="I182" s="1"/>
  <c r="G181"/>
  <c r="I181" s="1"/>
  <c r="G179"/>
  <c r="I179" s="1"/>
  <c r="G178"/>
  <c r="I178" s="1"/>
  <c r="G176"/>
  <c r="I176" s="1"/>
  <c r="G175"/>
  <c r="I175" s="1"/>
  <c r="G174"/>
  <c r="I174" s="1"/>
  <c r="G170"/>
  <c r="I170" s="1"/>
  <c r="G169"/>
  <c r="I169" s="1"/>
  <c r="G168"/>
  <c r="I168" s="1"/>
  <c r="G167"/>
  <c r="I167" s="1"/>
  <c r="G166"/>
  <c r="G163"/>
  <c r="G159"/>
  <c r="G150"/>
  <c r="I150" s="1"/>
  <c r="G149"/>
  <c r="I149" s="1"/>
  <c r="G139"/>
  <c r="G136"/>
  <c r="G133"/>
  <c r="G130"/>
  <c r="G127"/>
  <c r="I127" s="1"/>
  <c r="G126"/>
  <c r="I126" s="1"/>
  <c r="G124"/>
  <c r="I124" s="1"/>
  <c r="G123"/>
  <c r="I123" s="1"/>
  <c r="G121"/>
  <c r="I121" s="1"/>
  <c r="G120"/>
  <c r="I120" s="1"/>
  <c r="G118"/>
  <c r="I118" s="1"/>
  <c r="G117"/>
  <c r="I117" s="1"/>
  <c r="G112"/>
  <c r="G108"/>
  <c r="I108" s="1"/>
  <c r="I107"/>
  <c r="G105"/>
  <c r="G100"/>
  <c r="I100" s="1"/>
  <c r="G99"/>
  <c r="I99" s="1"/>
  <c r="G94"/>
  <c r="G87"/>
  <c r="I87" s="1"/>
  <c r="G81"/>
  <c r="I81" s="1"/>
  <c r="G80"/>
  <c r="I80" s="1"/>
  <c r="G77"/>
  <c r="I77" s="1"/>
  <c r="G74"/>
  <c r="I74" s="1"/>
  <c r="G73"/>
  <c r="I73" s="1"/>
  <c r="G71"/>
  <c r="I71" s="1"/>
  <c r="G70"/>
  <c r="I70" s="1"/>
  <c r="G69"/>
  <c r="G67"/>
  <c r="I67" s="1"/>
  <c r="G64"/>
  <c r="I64" s="1"/>
  <c r="G61"/>
  <c r="G47"/>
  <c r="G45"/>
  <c r="I45" s="1"/>
  <c r="G44"/>
  <c r="I44" s="1"/>
  <c r="G43"/>
  <c r="I43" s="1"/>
  <c r="G40"/>
  <c r="G38"/>
  <c r="I38" s="1"/>
  <c r="G35"/>
  <c r="G33"/>
  <c r="I33" s="1"/>
  <c r="G29"/>
  <c r="I29" s="1"/>
  <c r="G28"/>
  <c r="I28" s="1"/>
  <c r="G25"/>
  <c r="G22"/>
  <c r="I22" s="1"/>
  <c r="G20"/>
  <c r="G12"/>
  <c r="I12" s="1"/>
  <c r="G11"/>
  <c r="I11" s="1"/>
  <c r="G10"/>
  <c r="I10" s="1"/>
  <c r="F32" i="12" l="1"/>
  <c r="H32" s="1"/>
  <c r="H33"/>
  <c r="F38"/>
  <c r="H38" s="1"/>
  <c r="H39"/>
  <c r="F91"/>
  <c r="H91" s="1"/>
  <c r="H92"/>
  <c r="F123"/>
  <c r="H123" s="1"/>
  <c r="H124"/>
  <c r="F146"/>
  <c r="H147"/>
  <c r="F149"/>
  <c r="H149" s="1"/>
  <c r="H150"/>
  <c r="F142"/>
  <c r="H142" s="1"/>
  <c r="H143"/>
  <c r="F19"/>
  <c r="H19" s="1"/>
  <c r="H20"/>
  <c r="F26"/>
  <c r="H26" s="1"/>
  <c r="H27"/>
  <c r="F56"/>
  <c r="H56" s="1"/>
  <c r="H57"/>
  <c r="F97"/>
  <c r="H97" s="1"/>
  <c r="H98"/>
  <c r="F120"/>
  <c r="H120" s="1"/>
  <c r="H121"/>
  <c r="F29"/>
  <c r="H29" s="1"/>
  <c r="H30"/>
  <c r="F116"/>
  <c r="H116" s="1"/>
  <c r="H117"/>
  <c r="F169"/>
  <c r="H169" s="1"/>
  <c r="H170"/>
  <c r="F24" i="9"/>
  <c r="H24" s="1"/>
  <c r="H26"/>
  <c r="F9"/>
  <c r="H11"/>
  <c r="G24" i="11"/>
  <c r="I24" s="1"/>
  <c r="I25"/>
  <c r="G68"/>
  <c r="I68" s="1"/>
  <c r="I69"/>
  <c r="G104"/>
  <c r="I104" s="1"/>
  <c r="I105"/>
  <c r="G129"/>
  <c r="I129" s="1"/>
  <c r="I130"/>
  <c r="G135"/>
  <c r="I135" s="1"/>
  <c r="I136"/>
  <c r="G158"/>
  <c r="I158" s="1"/>
  <c r="I159"/>
  <c r="G165"/>
  <c r="I165" s="1"/>
  <c r="I166"/>
  <c r="G19"/>
  <c r="I19" s="1"/>
  <c r="I20"/>
  <c r="G34"/>
  <c r="I34" s="1"/>
  <c r="I35"/>
  <c r="G39"/>
  <c r="I39" s="1"/>
  <c r="I40"/>
  <c r="G46"/>
  <c r="I46" s="1"/>
  <c r="I47"/>
  <c r="G60"/>
  <c r="I60" s="1"/>
  <c r="I61"/>
  <c r="G93"/>
  <c r="I93" s="1"/>
  <c r="I94"/>
  <c r="G111"/>
  <c r="I111" s="1"/>
  <c r="I112"/>
  <c r="G132"/>
  <c r="I132" s="1"/>
  <c r="I133"/>
  <c r="G138"/>
  <c r="I138" s="1"/>
  <c r="I139"/>
  <c r="G162"/>
  <c r="I163"/>
  <c r="G185"/>
  <c r="I185" s="1"/>
  <c r="I186"/>
  <c r="G172"/>
  <c r="I172" s="1"/>
  <c r="F58" i="9"/>
  <c r="H58" s="1"/>
  <c r="G18" i="11"/>
  <c r="G98"/>
  <c r="I98" s="1"/>
  <c r="F49" i="12"/>
  <c r="G59" i="11" l="1"/>
  <c r="G58" s="1"/>
  <c r="F85" i="12"/>
  <c r="H85" s="1"/>
  <c r="F18"/>
  <c r="H18" s="1"/>
  <c r="F70"/>
  <c r="H70" s="1"/>
  <c r="H73"/>
  <c r="F145"/>
  <c r="H146"/>
  <c r="F42" i="9"/>
  <c r="H42" s="1"/>
  <c r="H46"/>
  <c r="H9"/>
  <c r="F114"/>
  <c r="H114" s="1"/>
  <c r="F47" i="12"/>
  <c r="H47" s="1"/>
  <c r="H49"/>
  <c r="I59" i="11"/>
  <c r="G161"/>
  <c r="I162"/>
  <c r="G15"/>
  <c r="I18"/>
  <c r="I83"/>
  <c r="I86"/>
  <c r="G17"/>
  <c r="I17" s="1"/>
  <c r="G16"/>
  <c r="I16" s="1"/>
  <c r="H15" i="12"/>
  <c r="H17"/>
  <c r="H16"/>
  <c r="F144" l="1"/>
  <c r="H144" s="1"/>
  <c r="H145"/>
  <c r="F8" i="9"/>
  <c r="H8" s="1"/>
  <c r="G57" i="11"/>
  <c r="I58"/>
  <c r="G9"/>
  <c r="I15"/>
  <c r="G160"/>
  <c r="I160" s="1"/>
  <c r="I161"/>
  <c r="F9" i="12"/>
  <c r="E11" i="1"/>
  <c r="F8" i="12" l="1"/>
  <c r="H8" s="1"/>
  <c r="H9"/>
  <c r="I9" i="11"/>
  <c r="G56"/>
  <c r="I56" s="1"/>
  <c r="I57"/>
  <c r="F179" i="12" l="1"/>
  <c r="H179" s="1"/>
  <c r="G8" i="11"/>
  <c r="E11" i="4"/>
  <c r="D11"/>
  <c r="C11"/>
  <c r="I8" i="11" l="1"/>
  <c r="G191"/>
  <c r="I191" s="1"/>
  <c r="E9" i="4"/>
  <c r="D9"/>
  <c r="E10"/>
  <c r="D10"/>
  <c r="C10"/>
  <c r="C9"/>
  <c r="E8" i="1" l="1"/>
  <c r="E9"/>
  <c r="E6" l="1"/>
  <c r="E7"/>
</calcChain>
</file>

<file path=xl/sharedStrings.xml><?xml version="1.0" encoding="utf-8"?>
<sst xmlns="http://schemas.openxmlformats.org/spreadsheetml/2006/main" count="2191" uniqueCount="353">
  <si>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</si>
  <si>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</si>
  <si>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</si>
  <si>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Налог на доходы физических лиц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</si>
  <si>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</si>
  <si>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</si>
  <si>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</si>
  <si>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Код бюджетной классификации Российской Федерации</t>
  </si>
  <si>
    <t>000 1 00 00000 00 0000 000</t>
  </si>
  <si>
    <t>Налог, взимаемый в связи с применением упрощенной системы налогообложения</t>
  </si>
  <si>
    <t>БЕЗВОЗМЕЗДНЫЕ ПОСТУПЛЕНИЯ ОТ ДРУГИХ БЮДЖЕТОВ БЮДЖЕТНОЙ СИСТЕМЫ РОССИЙСКОЙ ФЕДЕРАЦИИ</t>
  </si>
  <si>
    <t>000 2 02 00000 00 0000 000</t>
  </si>
  <si>
    <t>(в рублях)</t>
  </si>
  <si>
    <t>Налоги на прибыль, доходы, в том числе</t>
  </si>
  <si>
    <t>Налоги на совокупный доход, в том числе</t>
  </si>
  <si>
    <t>Налоги на имущество, в том числе</t>
  </si>
  <si>
    <t>Налог на имущество физических лиц</t>
  </si>
  <si>
    <t>Земельный налог</t>
  </si>
  <si>
    <t>№ п/п</t>
  </si>
  <si>
    <t>Наименование вида межбюджетных трансфертов</t>
  </si>
  <si>
    <t>БЕЗВОЗМЕЗДНЫЕ ПОСТУПЛЕНИЯ</t>
  </si>
  <si>
    <t>1.1</t>
  </si>
  <si>
    <t>1.2</t>
  </si>
  <si>
    <t>Субвенции бюджетам бюджетной системы Российской Федерации</t>
  </si>
  <si>
    <t>в том числе:</t>
  </si>
  <si>
    <t>2.1</t>
  </si>
  <si>
    <t>Иные межбюджетные трансферты</t>
  </si>
  <si>
    <t xml:space="preserve"> Предоставление дотаций на выравнивание бюджетной обеспеченности бюджетам сельских поселений </t>
  </si>
  <si>
    <t>2</t>
  </si>
  <si>
    <t>Наименование</t>
  </si>
  <si>
    <t>КГРБС</t>
  </si>
  <si>
    <t>Разд., подраздел</t>
  </si>
  <si>
    <t>Целевая статья</t>
  </si>
  <si>
    <t>Группы и подгруппы видов расходов</t>
  </si>
  <si>
    <t>АДМИНИСТРАЦИЯ МУНИЦИПАЛЬНОГО ОБРАЗОВАНИЯ СЕЛЬСКОГО ПОСЕЛЕНИЯ "ДЕРЕВНЯ ЗАБОЛОТЬЕ"</t>
  </si>
  <si>
    <t>001</t>
  </si>
  <si>
    <t>ОБЩЕГОСУДАРСТВЕННЫЕ ВОПРОСЫ</t>
  </si>
  <si>
    <t>01 00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</si>
  <si>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</si>
  <si>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01 03</t>
  </si>
  <si>
    <t>51 0 00 00000</t>
  </si>
  <si>
    <t>51 0 01 00300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</si>
  <si>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</si>
  <si>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</si>
  <si>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</si>
  <si>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</si>
  <si>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</si>
  <si>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</si>
  <si>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51 0 01 00000</t>
  </si>
  <si>
    <t>Центральный аппарат</t>
  </si>
  <si>
    <t>51 0 01 00400</t>
  </si>
  <si>
    <t>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</si>
  <si>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фондами,за исключением фонда оплаты труда</t>
  </si>
  <si>
    <t>0104</t>
  </si>
  <si>
    <t xml:space="preserve">Компенсация расходов на оплату стоимости проезда на общественном транспорте персоналу к месту работы и обратно </t>
  </si>
  <si>
    <t>122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</si>
  <si>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</si>
  <si>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</si>
  <si>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</si>
  <si>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244</t>
  </si>
  <si>
    <t>Иные бюджетные ассигнования</t>
  </si>
  <si>
    <t xml:space="preserve">51 0 01 00400 </t>
  </si>
  <si>
    <t>800</t>
  </si>
  <si>
    <t>Уплата налогов, сборов и иных платежей</t>
  </si>
  <si>
    <t>850</t>
  </si>
  <si>
    <t>Уплата иных платежей</t>
  </si>
  <si>
    <t>853</t>
  </si>
  <si>
    <t>Центральный аппарат (муниципальные служащие)</t>
  </si>
  <si>
    <t>51 0 01 00410</t>
  </si>
  <si>
    <t>Заработная плата муниципальных служащих</t>
  </si>
  <si>
    <t>121</t>
  </si>
  <si>
    <t xml:space="preserve">Начисления на выплаты по оплате труда </t>
  </si>
  <si>
    <t>129</t>
  </si>
  <si>
    <t>Центральный аппарат (прочие работники)</t>
  </si>
  <si>
    <t>51 0 01 00420</t>
  </si>
  <si>
    <t>Заработная плата технического персонала</t>
  </si>
  <si>
    <t>51 0 01 00800</t>
  </si>
  <si>
    <t>Функционирование исполнительно распорядительных органов местного самоуправления  (глава администрации сельского поселения)</t>
  </si>
  <si>
    <t>Заработная плата главы администрации</t>
  </si>
  <si>
    <t>Резервные фонды</t>
  </si>
  <si>
    <t>01 11</t>
  </si>
  <si>
    <t>Основное мероприятие "Резервные фонды местных администраций"</t>
  </si>
  <si>
    <t>Резервные фонды администрации сельского поселения</t>
  </si>
  <si>
    <t>51 0 01 00700</t>
  </si>
  <si>
    <t>Резервные средства</t>
  </si>
  <si>
    <t>870</t>
  </si>
  <si>
    <t>Другие общегосударственные вопросы</t>
  </si>
  <si>
    <t>01 13</t>
  </si>
  <si>
    <t>51 0 01 00900</t>
  </si>
  <si>
    <t>Национальная оборона</t>
  </si>
  <si>
    <t>02 00</t>
  </si>
  <si>
    <t>Мобилизация и вневойсковая  подготовка</t>
  </si>
  <si>
    <t>02 03</t>
  </si>
  <si>
    <t>Непрограммные расходы федеральных органов исполнительной власти</t>
  </si>
  <si>
    <t>99 0 00 00000</t>
  </si>
  <si>
    <t>Субвенция на осуществление первичного воинского учета на территориях, где отсутствуют военные комиссариаты</t>
  </si>
  <si>
    <t>99 9 00 51180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</si>
  <si>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</si>
  <si>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Заработная плата специалистам ВУС</t>
  </si>
  <si>
    <t>Иные закупки  услуг для обеспечения государственных (муниципальных) нужд</t>
  </si>
  <si>
    <t>247</t>
  </si>
  <si>
    <t>НАЦИОНАЛЬНАЯ БЕЗОПАСНОСТЬ И ПРАВООХРАНИТЕЛЬНАЯ ДЕЯТЕЛЬНОСТЬ</t>
  </si>
  <si>
    <t>03 09</t>
  </si>
  <si>
    <t>Муниципальная программа "Обеспечение безопасности жизнедеятельности населения  сельского поселения "Деревня Заболотье"</t>
  </si>
  <si>
    <t>10 0 00 00000</t>
  </si>
  <si>
    <t>10 0 01 00000</t>
  </si>
  <si>
    <t>Опахивание населенных пунктов минерализованной полосой</t>
  </si>
  <si>
    <t>10 0 01 00100</t>
  </si>
  <si>
    <t>10 0 01 00200</t>
  </si>
  <si>
    <t>10 0 01 00300</t>
  </si>
  <si>
    <t xml:space="preserve">Выполнение работ по замечаниям, предписаниям декларации безопасности ГТС </t>
  </si>
  <si>
    <t xml:space="preserve"> Закупка товаров, работ и услуг для государственных (муниципальных) нужд</t>
  </si>
  <si>
    <t xml:space="preserve"> Иные закупки товаров, работ и услуг для обеспечения государственных (муниципальных) нужд</t>
  </si>
  <si>
    <t>Страхование ГТС</t>
  </si>
  <si>
    <t>10 0 01 00400</t>
  </si>
  <si>
    <t>НАЦИОНАЛЬНАЯ ЭКОНОМИКА</t>
  </si>
  <si>
    <t>04 00</t>
  </si>
  <si>
    <t>Дорожное хозяйство (дорожные фонды)</t>
  </si>
  <si>
    <t>04 09</t>
  </si>
  <si>
    <t>Муниципальная программа "Развитие дорожного хозяйства в Людиновском районе"</t>
  </si>
  <si>
    <t>24 0 00 00000</t>
  </si>
  <si>
    <t>Подпрограмма "Совершенствование и развитие сети автомобильных дорог местного значения в Людиновском районе Калужской области"</t>
  </si>
  <si>
    <t>24 1 00 00000</t>
  </si>
  <si>
    <t>Основное мероприятие "Текущий ремонт и содержание автомобильных дорог общего пользования местного значения и искусственных дорожных сооружений"</t>
  </si>
  <si>
    <t>24 1 03 00000</t>
  </si>
  <si>
    <t>Текущий ремонт и содержание автомобильных дорог общего пользования местного значения и искусственных дорожных сооружений</t>
  </si>
  <si>
    <t>24 1 03 01010</t>
  </si>
  <si>
    <t>ЖИЛИЩНО-КОММУНАЛЬНОЕ ХОЗЯЙСТВО</t>
  </si>
  <si>
    <t>05 00</t>
  </si>
  <si>
    <t>Коммунальное хозяйство</t>
  </si>
  <si>
    <t>05 02</t>
  </si>
  <si>
    <t xml:space="preserve">Муниципальная программа "Обеспечение доступным и комфортным жильем и коммунальными услугами населения Людиновского района" </t>
  </si>
  <si>
    <t>05 1 00 00000</t>
  </si>
  <si>
    <t>Подпрограмма "Чистая вода в Людиновском районе"</t>
  </si>
  <si>
    <t>Основное мероприятие" Проведение мероприятий по нормативному содержанию независимых источников водоснабжения в поселениях"</t>
  </si>
  <si>
    <t>Проведение мероприятий по нормативному содержанию независимых источников водоснабжения в поселениях</t>
  </si>
  <si>
    <t>05 1 06 01000</t>
  </si>
  <si>
    <t xml:space="preserve">Благоустройство </t>
  </si>
  <si>
    <t>0503</t>
  </si>
  <si>
    <t xml:space="preserve">Муниципальная программа "Благоустройство территории сельского поселения «Деревня Заболотье» </t>
  </si>
  <si>
    <t>48 0 00 00000</t>
  </si>
  <si>
    <t>48 0 01 00000</t>
  </si>
  <si>
    <t>Услуги для обеспечения государственных (муниципальных) нужд по передаче электрической энергии (мощности) на территории сельского поселения</t>
  </si>
  <si>
    <t>48 0 01 00110</t>
  </si>
  <si>
    <t>Устройство, реконструкция объектов уличного освещения сельского поселения "Деревня Заболотье"</t>
  </si>
  <si>
    <t>48 0 01 00120</t>
  </si>
  <si>
    <t>Санитарное содержание  территории сельского поселения</t>
  </si>
  <si>
    <t>05 03</t>
  </si>
  <si>
    <t>48 0 01 00210</t>
  </si>
  <si>
    <t>Организация и проведение ежегодных месячников по благоустройству и санитарной очисткой территории сельского поселения</t>
  </si>
  <si>
    <t>48 0 01 00220</t>
  </si>
  <si>
    <t>Окашивание территории сельского поселения в целях благоустройства</t>
  </si>
  <si>
    <t>48 0 01 00230</t>
  </si>
  <si>
    <t>Спил и утилизация аварийных деревьев</t>
  </si>
  <si>
    <t>48 0 01 00240</t>
  </si>
  <si>
    <t>Устройство  и содержание объектов благоустройства( малых архитектурных форм) на территории сельского поселения</t>
  </si>
  <si>
    <t>48 0 01 00410</t>
  </si>
  <si>
    <t>Борьба с борщевиком Сосновского в границах сельского поселения "Деревня Заболотье""</t>
  </si>
  <si>
    <t>48 0 01 00420</t>
  </si>
  <si>
    <t>Ликвидация несанкционированных свалок бытовых отходов на территории сельского поселения</t>
  </si>
  <si>
    <t>48 0 01 00500</t>
  </si>
  <si>
    <t>Обустройство и содержание территории населенных пунктов сельского поселения</t>
  </si>
  <si>
    <t>48 0 01 00600</t>
  </si>
  <si>
    <t>ОБРАЗОВАНИЕ</t>
  </si>
  <si>
    <t>07 00</t>
  </si>
  <si>
    <t xml:space="preserve"> Профессиональная подготовка, переподготовка и повышение квалификации</t>
  </si>
  <si>
    <t>07 05</t>
  </si>
  <si>
    <t>Основное мероприятие "Переподготовка и повышение квалификации муниципальных служащих"</t>
  </si>
  <si>
    <t>51 0 01 00500</t>
  </si>
  <si>
    <t>Переподготовка и повышение квалификации кадров</t>
  </si>
  <si>
    <t>КУЛЬТУРА, КИНЕМАТОГРАФИЯ</t>
  </si>
  <si>
    <t>08 00</t>
  </si>
  <si>
    <t>Культура</t>
  </si>
  <si>
    <t>08 01</t>
  </si>
  <si>
    <t>Муниципальная программа "Развитие культуры в Людиновском районе"</t>
  </si>
  <si>
    <t>11 0 00 00000</t>
  </si>
  <si>
    <t>11 0 03 00000</t>
  </si>
  <si>
    <t>Исполнение полномочий поселения по созданию условий организации досуга и обеспечения жителей поселения услугами организации досуга</t>
  </si>
  <si>
    <t>Межбюджетные трансферты</t>
  </si>
  <si>
    <t>500</t>
  </si>
  <si>
    <t>540</t>
  </si>
  <si>
    <t>СОЦИАЛЬНАЯ ПОЛИТИКА</t>
  </si>
  <si>
    <t>10 00</t>
  </si>
  <si>
    <t>Социальное обеспечение населения</t>
  </si>
  <si>
    <t>10 03</t>
  </si>
  <si>
    <t>Муниципальная программа "Социальная поддержка граждан сельского поселения "Деревня Заболотье"</t>
  </si>
  <si>
    <t>03 0 00 00000</t>
  </si>
  <si>
    <t>Основное мероприятие "Социальное обеспечение и иные выплаты населению"</t>
  </si>
  <si>
    <t>03 1 01 00000</t>
  </si>
  <si>
    <t>Социальное обеспечение и иные выплаты населению</t>
  </si>
  <si>
    <t>03 1 01 00100</t>
  </si>
  <si>
    <t>300</t>
  </si>
  <si>
    <t>Публичные нормативные социальные выплаты гражданам</t>
  </si>
  <si>
    <t>360</t>
  </si>
  <si>
    <t>03 1 01 00200</t>
  </si>
  <si>
    <t>Социальная поддержка специалистов вышедших на пенсию</t>
  </si>
  <si>
    <t>312</t>
  </si>
  <si>
    <t xml:space="preserve">Социальная поддержка работников культуры, проживающих и работающих в сельской местности </t>
  </si>
  <si>
    <t>Физическая культура и спорт</t>
  </si>
  <si>
    <t>11 00</t>
  </si>
  <si>
    <t>11 05</t>
  </si>
  <si>
    <t>Муниципальная программа "Развитие физической культуры и спорта в Людиновском районе"</t>
  </si>
  <si>
    <t>13 0 00 00000</t>
  </si>
  <si>
    <t>13 1 00 00000</t>
  </si>
  <si>
    <t>Исполнение полномочий поселения по обеспечению условий для развития на территории поселения физической культуры и массового спорта</t>
  </si>
  <si>
    <t>13 1 01 01500</t>
  </si>
  <si>
    <t>14 00</t>
  </si>
  <si>
    <t>Прочие межбюджетные трансферты общего характера</t>
  </si>
  <si>
    <t>14 03</t>
  </si>
  <si>
    <t>Содействие развитию социально-экономического потенциала</t>
  </si>
  <si>
    <t>51 0 01 00600</t>
  </si>
  <si>
    <t>ВСЕГО РАСХОДОВ:</t>
  </si>
  <si>
    <t>240</t>
  </si>
  <si>
    <t xml:space="preserve">  Дотации бюджетам бюджетной системы Российской Федерации</t>
  </si>
  <si>
    <t>001 1 01 00000 00 0000 000</t>
  </si>
  <si>
    <t>001 1 01 02000 00 0000 110</t>
  </si>
  <si>
    <t>001 1 05 01000 00 0000 110</t>
  </si>
  <si>
    <t>001 1 06 00000 00 0000 000</t>
  </si>
  <si>
    <t>001 1 06 01000 00 0000 110</t>
  </si>
  <si>
    <t>001 1 06 06000 00 0000 110</t>
  </si>
  <si>
    <t>001 1 11 00000 00 0000 000</t>
  </si>
  <si>
    <t>001 2 02 10000 00 0000 150</t>
  </si>
  <si>
    <t>001 2 02 30000 00 0000 150</t>
  </si>
  <si>
    <t>001 2 02 49999 10 0406 150</t>
  </si>
  <si>
    <t>Чистка от снега дорог общего пользования местного значения</t>
  </si>
  <si>
    <t>Закупка товаров, работ и услуг для  обеспечения дорожной деятельности</t>
  </si>
  <si>
    <t>Иные закупки товаров, работ и услуг для обеспечения дорожной деятельности</t>
  </si>
  <si>
    <t>Грейдирование дорог общего пользования местного значения</t>
  </si>
  <si>
    <t>24 1 03 01020</t>
  </si>
  <si>
    <t>24 1 03 01030</t>
  </si>
  <si>
    <t>Закупка энергетических ресурсов</t>
  </si>
  <si>
    <t>Субвеннции на осуществление первичного воинского учета на территориях,где отсутствует военные комиссариаты</t>
  </si>
  <si>
    <t>Обслуживание и содержание пожарной техники с выездом в пожароопасный период для предупреждения и ликвидации пожаров, оснащение первичными средствами пожаротушения</t>
  </si>
  <si>
    <t>Реализация государственных функций, связанных с общегосударственными вопросами ,в т.ч .информационные услуги газеты «Людиновский Рабочий»</t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</si>
  <si>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"Функционирование законодательных (представительных) органов государственной власти и представительных органов муниципальных образований (Сельская Дума)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</si>
  <si>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"Функционирование исполнительно-распорядительных органов местного самоуправления (Администрация СП "Деревня Заболотье")</t>
    </r>
  </si>
  <si>
    <r>
      <rPr>
        <b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"Переподготовка и повышение квалификации муниципальных служащих"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</si>
  <si>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"Реализация государственных функций, связанных с общегосударственными вопросами "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</si>
  <si>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"Предупреждение и ликвидация чрезвычайных ситуаций природного и техногенного характера"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</si>
  <si>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"Поддержка и развития традиционной культуры"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</si>
  <si>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"Социальное обеспечение и иные выплаты населению"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</si>
  <si>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"Социальная поддержка специалистов, работающих в сельской местности, а также специалистов, вышедших на пенсию" 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</si>
  <si>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"Социальная поддержка работников культуры, проживающих и работающих в сельской местности" </t>
    </r>
  </si>
  <si>
    <t>001 1 05 00000 00 0000 000</t>
  </si>
  <si>
    <t>2026 год</t>
  </si>
  <si>
    <t>Межбюджетные трансферты, передаваемые бюджетам сельских поселений из бюджета МР на осуществление части полномочий по решению вопросов местного значения в соответствии с заключенными соглашениями (в рамках МП «Развитие дорожного хозяйства в Людиновском районе»)</t>
  </si>
  <si>
    <t>001 2 02 40014 10 0404 150</t>
  </si>
  <si>
    <t>001 2 02 40014 10 0401 150</t>
  </si>
  <si>
    <t>Межбюджетные трансферты, передаваемые бюджетам сельских поселений из бюджета МР на осуществление части полномочий по решению вопросов местного значения в соответствии с заключенными соглашениями (в рамках МП «Строительство, реконструкция и капитальный ремонт объектов инженерной инфраструктуры на трерритории сельского поселения")</t>
  </si>
  <si>
    <t>001 2 02 25576 00 0000 150</t>
  </si>
  <si>
    <t>Межбюджетные трансферты, передаваемые бюджетам сельских поселений из бюджета МР на осуществление части полномочий по решению вопросов местного значения в соответствии с заключенными соглашениями (в рамках МП «Охрана окружающей среды в Людиновском районе»)</t>
  </si>
  <si>
    <t xml:space="preserve">Субсидии бюджетам на обеспечение комплексного развития сельских территорий в Людиновском районе </t>
  </si>
  <si>
    <t>001 2 02 25576 10 0000 150</t>
  </si>
  <si>
    <t>Субсидии бюджетам на обеспечение комплексного развития сельских территорий в Людиновском районе" (содержание мест захоронений на территории сельского поселения)</t>
  </si>
  <si>
    <t>Муниципальная программа "Совершенствование системы управления органами местного самоуправления СП"Деревня Заболотье"</t>
  </si>
  <si>
    <t>Муниципальная целевая программа "Совершенствование системы управления органами местного самоуправления СП"Деревня Заболотье"</t>
  </si>
  <si>
    <t>Муниципальная  целевая программа "Совершенствование системы управления органами местного самоуправления СП"Деревня Заболотье"</t>
  </si>
  <si>
    <t>48 2 01 03000</t>
  </si>
  <si>
    <t>Содержание мест захоронений на территории сельских поселенеий Людиновского района</t>
  </si>
  <si>
    <t>Муниципальная  целевая программа "Совершенствование системы управления органами местного самоуправления сельского поселения "Деревня Заболотье"</t>
  </si>
  <si>
    <t>12 0 03 01000</t>
  </si>
  <si>
    <t>12 0 04 01000</t>
  </si>
  <si>
    <t>Муниципальная целевая программа "Совершенствование системы управления органами местного самоуправления сельского поселения "Деревня Заболотье"</t>
  </si>
  <si>
    <t>2.2</t>
  </si>
  <si>
    <t>2.3</t>
  </si>
  <si>
    <t>2.4</t>
  </si>
  <si>
    <t>2.5</t>
  </si>
  <si>
    <t>2.6</t>
  </si>
  <si>
    <t>02 1 02 03000</t>
  </si>
  <si>
    <t>02 1 00 00000</t>
  </si>
  <si>
    <t>48 4 04  L5760</t>
  </si>
  <si>
    <t>Глава местной адмиистрации (исполнительно- распорядительного органа муниципального образования)</t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</si>
  <si>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"Совершенствование и развитие сети автомобильных дорог местного значения в Людиновском районе Калужской области"</t>
    </r>
  </si>
  <si>
    <r>
      <rPr>
        <b/>
        <sz val="10"/>
        <rFont val="Times New Roman Cyr"/>
        <charset val="204"/>
      </rPr>
      <t>Основное мероприятие</t>
    </r>
    <r>
      <rPr>
        <sz val="10"/>
        <rFont val="Times New Roman Cyr"/>
        <charset val="204"/>
      </rPr>
      <t>" Проведение мероприятий по нормативному содержанию независимых источников водоснабжения в поселениях"</t>
    </r>
  </si>
  <si>
    <r>
      <rPr>
        <b/>
        <sz val="10"/>
        <color rgb="FF000000"/>
        <rFont val="Times New Roman"/>
        <family val="1"/>
        <charset val="204"/>
      </rPr>
      <t>Основное мероприятие</t>
    </r>
    <r>
      <rPr>
        <sz val="10"/>
        <color rgb="FF000000"/>
        <rFont val="Times New Roman"/>
        <family val="1"/>
        <charset val="204"/>
      </rPr>
      <t xml:space="preserve"> "Создание условий для комфортного проживания на территории   сельского поселения «Деревня Заболотье» </t>
    </r>
  </si>
  <si>
    <t>Основное мероприятие"Комплексное развитие сельских территорий в Людиновском районе"</t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</si>
  <si>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>"Комплексное развитие сельских территорий в Людиновском районе"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</si>
  <si>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:Обустройство универсальной спортивной площадки в д.Заболотье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</si>
  <si>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 Ликвидация несанкционированных свалок бытовых отходов на территории муниципального района, внедрение системы раздельного мусора"</t>
    </r>
  </si>
  <si>
    <t>51 0 21 01500</t>
  </si>
  <si>
    <t>51 0 21 01 01500</t>
  </si>
  <si>
    <r>
      <rPr>
        <b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"Установка, содержание и обслуживание контейнерных площадок в сельских населенных пунктах, приобретение контейнеров"</t>
    </r>
  </si>
  <si>
    <t>Социальная поддержка специалистов, работающих в сельской местности, а также специалистов, вышедших на пенсию</t>
  </si>
  <si>
    <t>03 0 04 00000</t>
  </si>
  <si>
    <t>03 0 04 01500</t>
  </si>
  <si>
    <r>
      <rPr>
        <b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"Поддержка и развития традиционной культуры"</t>
    </r>
  </si>
  <si>
    <t>11 0 03 03300</t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</si>
  <si>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>:"Развитие физической культуры, массового спорта и спорта высших достижений"</t>
    </r>
  </si>
  <si>
    <r>
      <rPr>
        <b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"Реализация государственных функций, связанных с общегосударственными вопросами "</t>
    </r>
  </si>
  <si>
    <t xml:space="preserve"> "Выполнение работ по замечаниям, предписаниям декларации безопасности ГТС "</t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</si>
  <si>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"Резервные фонды местных администраций"</t>
    </r>
  </si>
  <si>
    <r>
      <rPr>
        <b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"Предупреждение и ликвидация чрезвычайных ситуаций природного и техногенного характера"</t>
    </r>
  </si>
  <si>
    <t>"Выполнение работ по замечаниям, предписаниям декларации безопасности ГТС "</t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</si>
  <si>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"Комплексное развитие сельских территорий в Людиновском районе"</t>
    </r>
  </si>
  <si>
    <t>51 0 21  01500</t>
  </si>
  <si>
    <r>
      <rPr>
        <b/>
        <sz val="10"/>
        <rFont val="Times New Roman"/>
        <family val="1"/>
        <charset val="204"/>
      </rPr>
      <t>Основное мероприяти</t>
    </r>
    <r>
      <rPr>
        <sz val="10"/>
        <rFont val="Times New Roman"/>
        <family val="1"/>
        <charset val="204"/>
      </rPr>
      <t>е:Обустройство универсальной спортивной площадки в д.Заболотье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</si>
  <si>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"Установка, содержание и обслуживание контейнерных площадок в сельских населенных пунктах, приобретение контейнеров"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</si>
  <si>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"Переподготовка и повышение квалификации муниципальных служащих"</t>
    </r>
  </si>
  <si>
    <t xml:space="preserve">"Социальная поддержка специалистов, работающих в сельской местности, а также специалистов, вышедших на пенсию" </t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</si>
  <si>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"Социальная поддержка работников культуры, проживающих и работающих в сельской местности" 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</si>
  <si>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"Развитие физической культуры, массового спорта и спорта высших достижений"</t>
    </r>
  </si>
  <si>
    <r>
      <t xml:space="preserve"> Функционирование исполнительно распорядительных органов местного самоуправления  </t>
    </r>
    <r>
      <rPr>
        <b/>
        <sz val="10"/>
        <rFont val="Times New Roman"/>
        <family val="1"/>
        <charset val="204"/>
      </rPr>
      <t>(глава администрации сельского поселения)"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</si>
  <si>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>: "Обустройство универсальной спортивной площадки в д.Заболотье"</t>
    </r>
  </si>
  <si>
    <t>Основное меропритятие "Развитие физической культуры, массового спорта и спорта высших достижений"</t>
  </si>
  <si>
    <t>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«Охрана окружающей среды в Людиновском районе»)</t>
  </si>
  <si>
    <t>001 2 02 40014 10 0407 150</t>
  </si>
  <si>
    <t>Прочие межбюджетные трансферты, передаваемые бюджетам сельских поселений из бюджетов МР на реализацию проектов развития общественной инфраструктуры муниципальных образований Людиновского района (Благоустройство придомовых территорий д.Заболотье ул.Надежды д.6,7)</t>
  </si>
  <si>
    <t>Ведомственная структура расходов бюджета муниципального образования сельского поселения "Деревня Заболотье" на 2025 год</t>
  </si>
  <si>
    <t>Распределение бюджетных ассигнований бюджета сельского поселени "Деревня Заболотье" по  разделам, подразделам,целевым статьям (муниципальным программам и непрограммным напрвлениям деятельности), группам и подгруппам видов расходов классификации расходов бюджетов на 2025 год</t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</si>
  <si>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"Реализация проектов развития общественной инфраструктуры муниципальных образований Людиновского района, основанных на местных инициативах"(Благоустройство придомовых территорий д.Заболотье ул.Надежды д.6.д.7)</t>
    </r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</si>
  <si>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"Реализация проектов развития общественной инфраструктуры муниципальных образований Людиновского района, основанных на местных инициативах" (Благоустройство придомовых территорий д.Заболотье ул.Надежды д.6, д.7)</t>
    </r>
  </si>
  <si>
    <t>Распределение бюджетных ассигнований бюджета сельского поселения "Деревня Заболотье"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год</t>
  </si>
  <si>
    <r>
      <t>Межбюджетные трансферты, предоставляемые бюджету муниципального образования сельского поселения "Деревня Заболотье"из других бюджетов бюджетной системы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Российской Федерации, на 2025 год и плановый период 2026 и 2027 годов  </t>
    </r>
  </si>
  <si>
    <t>2025год</t>
  </si>
  <si>
    <t>2027 год</t>
  </si>
  <si>
    <r>
      <rPr>
        <b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"Реализация проектов развития общественной инфраструктуры муниципальных образований Людиновского района, основанных на местных инициативах"( Благоустройство придомовых территорий в д.Заболотье, ул.Надежды д.6, д.7)</t>
    </r>
  </si>
  <si>
    <t>Прочие межбюджетные трансферты, передаваемые бюджетам сельских поселений из бюджетов МР на реализацию проектов развития общественной инфраструктуры муниципальных образований Людиновского района (Благоустройство придомовых территорий в д.Заболотье ул.Надежды, д.6,7)</t>
  </si>
  <si>
    <t xml:space="preserve"> План на 2025 год</t>
  </si>
  <si>
    <t>Проект изменений</t>
  </si>
  <si>
    <t>Сумма изменений</t>
  </si>
  <si>
    <t xml:space="preserve">Прочие межбюджетные трансферты, передаваемые бюджетам сельских поселений </t>
  </si>
  <si>
    <t>001 2 02 9999 10 0000 150</t>
  </si>
  <si>
    <t>Текущий ремонт и содержание автомобильных дорог общего пользования ( грейдирование дорог) осуществояемых за счет бюджетных ассигнований дорожных фондов)</t>
  </si>
  <si>
    <t>24 1 03 9Д020</t>
  </si>
  <si>
    <t>Текущий ремонт и содержание автомобильных дорог общего пользования ( гтекущий ремонт) осуществояемых за счет бюджетных ассигнований дорожных фондов)</t>
  </si>
  <si>
    <t>24 1 03 9Д030</t>
  </si>
  <si>
    <t>Благоустройство придомовой территории по адресу :д.Заболотье ул.Надежды д.6,7</t>
  </si>
  <si>
    <t>48 0 01 00150</t>
  </si>
  <si>
    <t>КОСГУ</t>
  </si>
  <si>
    <t>0131</t>
  </si>
  <si>
    <t>0100</t>
  </si>
  <si>
    <t>25-51180-00000-00000</t>
  </si>
  <si>
    <t>2300</t>
  </si>
  <si>
    <t>001500</t>
  </si>
  <si>
    <t>Бюджетные ассигнования план  на 2025 год</t>
  </si>
  <si>
    <t>Бюджетные ассигнования   план на 2025 год</t>
  </si>
  <si>
    <t>Бюджетные ассигнования план 2025 год</t>
  </si>
  <si>
    <t>2.7</t>
  </si>
  <si>
    <t>Поощрения муниципальных образований Калужской области-победителей регионального этапа конкурса " Лучшая муниципальная практика"</t>
  </si>
  <si>
    <t>48 0 01 00560</t>
  </si>
  <si>
    <t>005600</t>
  </si>
  <si>
    <t xml:space="preserve">      Поощрения муниципальных образований Калужской области - победителей регионального этапа конкурса "Лучшая муниципальная практика"</t>
  </si>
  <si>
    <t xml:space="preserve"> Поступления доходов бюджета сельского поселения "Деревня Заболотье" по кодам классификации доходов  бюджетов бюджетной системы Российской Федерации на 2025 год</t>
  </si>
  <si>
    <t>Межбюджетные трансферты, передаваемые бюджетам сельских поселений из бюджета МР на осуществление части полномочий по решению вопросов местного значения в соответствии с заключенными соглашениями (в рамках МП «Строительство, реконструкция и капитальный ремонт объектов инженерной инфраструктуры на территории сельского поселения")</t>
  </si>
  <si>
    <t>к проекту решения Думы Людиновского муниципального округа Калужской области «О внесении изменений в решение Сельской Думы сельского поселения «Деревня Заболотье» от 25.12.2024 № 45 «О бюджете сельского поселения «Деревня Заболотье» на 2025 год и плановый период 2026 и 2027 годов»</t>
  </si>
  <si>
    <t>Приложение № 3
к решению Думы Людиновского муниципального округа Калужской области «О внесении изменений в решение Сельской Думы сельского поселения «Деревня Заболотье» от 25.12.2024 № 45 «О бюджете сельского поселения «Деревня Заболотье» на 2025 год и плановый период 2026 и 2027 годов»</t>
  </si>
  <si>
    <t>Приложение № 5
к решению Думы Людиновского муниципального округа Калужской области «О внесении изменений в решение Сельской Думы сельского поселения «Деревня Заболотье» от 25.12.2024 № 45 «О бюджете сельского поселения «Деревня Заболотье» на 2025 год и плановый период 2026 и 2027 годов»</t>
  </si>
  <si>
    <t>Приложение № 7
к решению Думы Людиновского муниципального округа Калужской области «О внесении изменений в решение Сельской Думы сельского поселения «Деревня Заболотье» от 25.12.2024 № 45 «О бюджете сельского поселения «Деревня Заболотье» на 2025 год и плановый период 2026 и 2027 годов»</t>
  </si>
  <si>
    <t>Приложение № 9
к решению Думы Людиновского муниципального округа Калужской области «О внесении изменений в решение Сельской Думы сельского поселения «Деревня Заболотье» от 25.12.2024 № 45 «О бюджете сельского поселения «Деревня Заболотье» на 2025 год и плановый период 2026 и 2027 годов»</t>
  </si>
  <si>
    <t>Приложение № 11
к решению Думы Людиновского муниципального округа Калужской области «О внесении изменений в решение Сельской Думы сельского поселения «Деревня Заболотье» от 25.12.2024 № 45 «О бюджете сельского поселения «Деревня Заболотье» на 2025 год и плановый период 2026 и 2027 годов»</t>
  </si>
  <si>
    <t>от 29.12.2025 № 113</t>
  </si>
  <si>
    <t>от 29.12.2025  № 113</t>
  </si>
  <si>
    <t>от 29.12.2025 №113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</si>
</sst>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2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 Cyr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 Cyr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" fontId="4" fillId="0" borderId="0"/>
    <xf numFmtId="0" fontId="27" fillId="0" borderId="4">
      <alignment horizontal="left" vertical="top" wrapText="1"/>
    </xf>
  </cellStyleXfs>
  <cellXfs count="127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right" wrapText="1"/>
    </xf>
    <xf numFmtId="0" fontId="11" fillId="4" borderId="0" xfId="0" applyFont="1" applyFill="1" applyAlignment="1">
      <alignment wrapText="1"/>
    </xf>
    <xf numFmtId="0" fontId="12" fillId="4" borderId="0" xfId="0" applyFont="1" applyFill="1" applyAlignment="1">
      <alignment wrapText="1"/>
    </xf>
    <xf numFmtId="0" fontId="11" fillId="4" borderId="3" xfId="0" applyFont="1" applyFill="1" applyBorder="1" applyAlignment="1">
      <alignment horizontal="right"/>
    </xf>
    <xf numFmtId="0" fontId="12" fillId="4" borderId="3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  <xf numFmtId="43" fontId="0" fillId="0" borderId="0" xfId="0" applyNumberFormat="1"/>
    <xf numFmtId="4" fontId="15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right" vertical="center" wrapText="1"/>
    </xf>
    <xf numFmtId="49" fontId="17" fillId="2" borderId="1" xfId="0" applyNumberFormat="1" applyFont="1" applyFill="1" applyBorder="1" applyAlignment="1">
      <alignment horizontal="center" vertical="center" shrinkToFit="1"/>
    </xf>
    <xf numFmtId="4" fontId="17" fillId="2" borderId="1" xfId="0" applyNumberFormat="1" applyFont="1" applyFill="1" applyBorder="1" applyAlignment="1">
      <alignment horizontal="right" vertical="center" shrinkToFit="1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shrinkToFit="1"/>
    </xf>
    <xf numFmtId="4" fontId="15" fillId="2" borderId="1" xfId="0" applyNumberFormat="1" applyFont="1" applyFill="1" applyBorder="1" applyAlignment="1">
      <alignment horizontal="right" vertical="center" shrinkToFit="1"/>
    </xf>
    <xf numFmtId="0" fontId="15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/>
    </xf>
    <xf numFmtId="0" fontId="17" fillId="5" borderId="1" xfId="0" applyFont="1" applyFill="1" applyBorder="1" applyAlignment="1">
      <alignment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shrinkToFit="1"/>
    </xf>
    <xf numFmtId="49" fontId="17" fillId="5" borderId="1" xfId="0" applyNumberFormat="1" applyFont="1" applyFill="1" applyBorder="1" applyAlignment="1">
      <alignment horizontal="center" vertical="center" shrinkToFit="1"/>
    </xf>
    <xf numFmtId="4" fontId="17" fillId="5" borderId="1" xfId="0" applyNumberFormat="1" applyFont="1" applyFill="1" applyBorder="1" applyAlignment="1">
      <alignment horizontal="right" vertical="center" shrinkToFit="1"/>
    </xf>
    <xf numFmtId="0" fontId="17" fillId="5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3" fontId="2" fillId="3" borderId="1" xfId="0" applyNumberFormat="1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43" fontId="15" fillId="2" borderId="1" xfId="0" applyNumberFormat="1" applyFont="1" applyFill="1" applyBorder="1" applyAlignment="1">
      <alignment horizontal="right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26" fillId="0" borderId="0" xfId="0" applyFont="1" applyAlignment="1">
      <alignment wrapText="1"/>
    </xf>
    <xf numFmtId="0" fontId="15" fillId="5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left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shrinkToFit="1"/>
    </xf>
    <xf numFmtId="4" fontId="15" fillId="6" borderId="1" xfId="0" applyNumberFormat="1" applyFont="1" applyFill="1" applyBorder="1" applyAlignment="1">
      <alignment horizontal="right" vertical="center" shrinkToFit="1"/>
    </xf>
    <xf numFmtId="4" fontId="15" fillId="5" borderId="1" xfId="0" applyNumberFormat="1" applyFont="1" applyFill="1" applyBorder="1" applyAlignment="1">
      <alignment horizontal="right" vertical="center" shrinkToFit="1"/>
    </xf>
    <xf numFmtId="0" fontId="15" fillId="5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49" fontId="15" fillId="2" borderId="1" xfId="0" applyNumberFormat="1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49" fontId="28" fillId="5" borderId="1" xfId="0" applyNumberFormat="1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right" vertical="center" wrapText="1"/>
    </xf>
    <xf numFmtId="49" fontId="29" fillId="2" borderId="1" xfId="2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5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top" wrapText="1"/>
    </xf>
    <xf numFmtId="0" fontId="18" fillId="2" borderId="0" xfId="0" applyFont="1" applyFill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22" fillId="0" borderId="0" xfId="0" applyFont="1" applyAlignment="1">
      <alignment wrapText="1"/>
    </xf>
    <xf numFmtId="0" fontId="5" fillId="0" borderId="3" xfId="0" applyFont="1" applyBorder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7" fillId="2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center" vertical="center" wrapText="1"/>
    </xf>
    <xf numFmtId="0" fontId="10" fillId="4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1" fillId="4" borderId="0" xfId="0" applyFont="1" applyFill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8" fillId="4" borderId="0" xfId="0" applyFont="1" applyFill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4" fillId="4" borderId="0" xfId="0" applyFont="1" applyFill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5" fillId="0" borderId="3" xfId="0" applyFont="1" applyBorder="1" applyAlignment="1">
      <alignment horizontal="right" wrapText="1"/>
    </xf>
  </cellXfs>
  <cellStyles count="4">
    <cellStyle name="xl34" xfId="3"/>
    <cellStyle name="Обычный" xfId="0" builtinId="0"/>
    <cellStyle name="ТЕКСТ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workbookViewId="0">
      <selection activeCell="C2" sqref="C2:E2"/>
    </sheetView>
  </sheetViews>
  <sheetFormatPr defaultRowHeight="15.75"/>
  <cols>
    <col min="1" max="1" width="62.5703125" style="97" customWidth="1"/>
    <col min="2" max="2" width="36.42578125" style="97" customWidth="1"/>
    <col min="3" max="3" width="17.5703125" style="97" customWidth="1"/>
    <col min="4" max="4" width="17" style="97" customWidth="1"/>
    <col min="5" max="5" width="15.28515625" style="97" customWidth="1"/>
    <col min="7" max="7" width="0.85546875" customWidth="1"/>
    <col min="8" max="8" width="2.140625" hidden="1" customWidth="1"/>
  </cols>
  <sheetData>
    <row r="1" spans="1:8" s="3" customFormat="1" ht="129" customHeight="1">
      <c r="A1" s="2"/>
      <c r="B1" s="6"/>
      <c r="C1" s="107" t="s">
        <v>345</v>
      </c>
      <c r="D1" s="107"/>
      <c r="E1" s="107"/>
      <c r="F1" s="6"/>
      <c r="G1" s="6"/>
      <c r="H1" s="6"/>
    </row>
    <row r="2" spans="1:8" s="3" customFormat="1" ht="15" customHeight="1">
      <c r="A2" s="2"/>
      <c r="B2" s="77"/>
      <c r="C2" s="107" t="s">
        <v>350</v>
      </c>
      <c r="D2" s="107"/>
      <c r="E2" s="107"/>
      <c r="F2" s="6"/>
      <c r="G2" s="6"/>
      <c r="H2" s="6"/>
    </row>
    <row r="3" spans="1:8" ht="54.75" customHeight="1">
      <c r="A3" s="106" t="s">
        <v>342</v>
      </c>
      <c r="B3" s="106"/>
      <c r="C3" s="106"/>
      <c r="D3" s="106"/>
      <c r="E3" s="106"/>
    </row>
    <row r="4" spans="1:8" ht="21" customHeight="1">
      <c r="A4" s="7"/>
      <c r="B4" s="7"/>
      <c r="C4" s="105" t="s">
        <v>12</v>
      </c>
      <c r="D4" s="105"/>
      <c r="E4" s="105"/>
    </row>
    <row r="5" spans="1:8" s="4" customFormat="1" ht="46.5" customHeight="1">
      <c r="A5" s="78" t="s">
        <v>0</v>
      </c>
      <c r="B5" s="78" t="s">
        <v>7</v>
      </c>
      <c r="C5" s="78" t="s">
        <v>317</v>
      </c>
      <c r="D5" s="78" t="s">
        <v>318</v>
      </c>
      <c r="E5" s="78" t="s">
        <v>319</v>
      </c>
      <c r="F5" s="1"/>
    </row>
    <row r="6" spans="1:8" s="4" customFormat="1" ht="23.25" customHeight="1">
      <c r="A6" s="79" t="s">
        <v>1</v>
      </c>
      <c r="B6" s="80"/>
      <c r="C6" s="81">
        <f>C7+C18</f>
        <v>22343176.759999998</v>
      </c>
      <c r="D6" s="81">
        <f>D7+D18</f>
        <v>22344293.759999998</v>
      </c>
      <c r="E6" s="81">
        <f>D6-C6</f>
        <v>1117</v>
      </c>
      <c r="F6" s="1"/>
    </row>
    <row r="7" spans="1:8" s="4" customFormat="1" ht="22.15" customHeight="1">
      <c r="A7" s="82" t="s">
        <v>6</v>
      </c>
      <c r="B7" s="83" t="s">
        <v>8</v>
      </c>
      <c r="C7" s="84">
        <f>C8+C16</f>
        <v>7520000</v>
      </c>
      <c r="D7" s="84">
        <f>D8+D16</f>
        <v>7520000</v>
      </c>
      <c r="E7" s="81">
        <f t="shared" ref="E7:E27" si="0">D7-C7</f>
        <v>0</v>
      </c>
      <c r="F7" s="1"/>
    </row>
    <row r="8" spans="1:8" s="4" customFormat="1" ht="22.9" customHeight="1">
      <c r="A8" s="85" t="s">
        <v>5</v>
      </c>
      <c r="B8" s="86"/>
      <c r="C8" s="81">
        <f>C9+C11+C13</f>
        <v>4020000</v>
      </c>
      <c r="D8" s="81">
        <f>D9+D11+D13</f>
        <v>4020000</v>
      </c>
      <c r="E8" s="81">
        <f t="shared" si="0"/>
        <v>0</v>
      </c>
      <c r="F8" s="1"/>
    </row>
    <row r="9" spans="1:8" s="4" customFormat="1" ht="19.149999999999999" customHeight="1">
      <c r="A9" s="85" t="s">
        <v>13</v>
      </c>
      <c r="B9" s="86" t="s">
        <v>214</v>
      </c>
      <c r="C9" s="87">
        <f>C10</f>
        <v>2700000</v>
      </c>
      <c r="D9" s="87">
        <f>D10</f>
        <v>2700000</v>
      </c>
      <c r="E9" s="81">
        <f t="shared" si="0"/>
        <v>0</v>
      </c>
      <c r="F9" s="1"/>
    </row>
    <row r="10" spans="1:8" s="4" customFormat="1" ht="21" customHeight="1">
      <c r="A10" s="85" t="s">
        <v>3</v>
      </c>
      <c r="B10" s="86" t="s">
        <v>215</v>
      </c>
      <c r="C10" s="87">
        <v>2700000</v>
      </c>
      <c r="D10" s="87">
        <v>2700000</v>
      </c>
      <c r="E10" s="81">
        <f t="shared" si="0"/>
        <v>0</v>
      </c>
      <c r="F10" s="1"/>
    </row>
    <row r="11" spans="1:8" s="5" customFormat="1" ht="21.75" customHeight="1">
      <c r="A11" s="88" t="s">
        <v>14</v>
      </c>
      <c r="B11" s="86" t="s">
        <v>243</v>
      </c>
      <c r="C11" s="87">
        <f t="shared" ref="C11:D11" si="1">C12</f>
        <v>1100000</v>
      </c>
      <c r="D11" s="87">
        <f t="shared" si="1"/>
        <v>1100000</v>
      </c>
      <c r="E11" s="81">
        <f t="shared" si="0"/>
        <v>0</v>
      </c>
      <c r="F11" s="1"/>
    </row>
    <row r="12" spans="1:8" s="5" customFormat="1" ht="31.5">
      <c r="A12" s="88" t="s">
        <v>9</v>
      </c>
      <c r="B12" s="86" t="s">
        <v>216</v>
      </c>
      <c r="C12" s="87">
        <v>1100000</v>
      </c>
      <c r="D12" s="87">
        <v>1100000</v>
      </c>
      <c r="E12" s="81">
        <f t="shared" si="0"/>
        <v>0</v>
      </c>
      <c r="F12" s="1"/>
    </row>
    <row r="13" spans="1:8" s="4" customFormat="1">
      <c r="A13" s="85" t="s">
        <v>15</v>
      </c>
      <c r="B13" s="86" t="s">
        <v>217</v>
      </c>
      <c r="C13" s="81">
        <f>C14+C15</f>
        <v>220000</v>
      </c>
      <c r="D13" s="81">
        <f>D14+D15</f>
        <v>220000</v>
      </c>
      <c r="E13" s="81">
        <f t="shared" si="0"/>
        <v>0</v>
      </c>
      <c r="F13" s="1"/>
    </row>
    <row r="14" spans="1:8" s="4" customFormat="1">
      <c r="A14" s="85" t="s">
        <v>16</v>
      </c>
      <c r="B14" s="86" t="s">
        <v>218</v>
      </c>
      <c r="C14" s="87">
        <v>20000</v>
      </c>
      <c r="D14" s="87">
        <v>20000</v>
      </c>
      <c r="E14" s="81">
        <f t="shared" si="0"/>
        <v>0</v>
      </c>
      <c r="F14" s="1"/>
    </row>
    <row r="15" spans="1:8" s="4" customFormat="1">
      <c r="A15" s="85" t="s">
        <v>17</v>
      </c>
      <c r="B15" s="86" t="s">
        <v>219</v>
      </c>
      <c r="C15" s="87">
        <v>200000</v>
      </c>
      <c r="D15" s="87">
        <v>200000</v>
      </c>
      <c r="E15" s="81">
        <f t="shared" si="0"/>
        <v>0</v>
      </c>
      <c r="F15" s="1"/>
    </row>
    <row r="16" spans="1:8" s="4" customFormat="1" ht="21" customHeight="1">
      <c r="A16" s="89" t="s">
        <v>4</v>
      </c>
      <c r="B16" s="90"/>
      <c r="C16" s="81">
        <f>C17</f>
        <v>3500000</v>
      </c>
      <c r="D16" s="81">
        <f>D17</f>
        <v>3500000</v>
      </c>
      <c r="E16" s="81">
        <f t="shared" si="0"/>
        <v>0</v>
      </c>
      <c r="F16" s="1"/>
    </row>
    <row r="17" spans="1:6" s="4" customFormat="1" ht="37.5" customHeight="1">
      <c r="A17" s="85" t="s">
        <v>2</v>
      </c>
      <c r="B17" s="86" t="s">
        <v>220</v>
      </c>
      <c r="C17" s="87">
        <v>3500000</v>
      </c>
      <c r="D17" s="87">
        <v>3500000</v>
      </c>
      <c r="E17" s="81">
        <f t="shared" si="0"/>
        <v>0</v>
      </c>
      <c r="F17" s="1"/>
    </row>
    <row r="18" spans="1:6" s="4" customFormat="1" ht="47.25">
      <c r="A18" s="82" t="s">
        <v>10</v>
      </c>
      <c r="B18" s="83" t="s">
        <v>11</v>
      </c>
      <c r="C18" s="84">
        <f>C19+C20+C21+C22+C23+C24+C25+C26+C27</f>
        <v>14823176.76</v>
      </c>
      <c r="D18" s="84">
        <f>D19+D20+D21+D22+D23+D24+D25+D26+D27</f>
        <v>14824293.76</v>
      </c>
      <c r="E18" s="81">
        <f t="shared" si="0"/>
        <v>1117</v>
      </c>
      <c r="F18" s="1"/>
    </row>
    <row r="19" spans="1:6" s="4" customFormat="1" ht="31.5">
      <c r="A19" s="85" t="s">
        <v>213</v>
      </c>
      <c r="B19" s="86" t="s">
        <v>221</v>
      </c>
      <c r="C19" s="87">
        <v>8034326</v>
      </c>
      <c r="D19" s="87">
        <v>8034326</v>
      </c>
      <c r="E19" s="81">
        <f t="shared" si="0"/>
        <v>0</v>
      </c>
      <c r="F19" s="1"/>
    </row>
    <row r="20" spans="1:6" s="4" customFormat="1" ht="35.25" customHeight="1">
      <c r="A20" s="85" t="s">
        <v>23</v>
      </c>
      <c r="B20" s="92" t="s">
        <v>222</v>
      </c>
      <c r="C20" s="91">
        <v>164202</v>
      </c>
      <c r="D20" s="91">
        <v>165319</v>
      </c>
      <c r="E20" s="81">
        <f t="shared" si="0"/>
        <v>1117</v>
      </c>
    </row>
    <row r="21" spans="1:6" s="4" customFormat="1" ht="84" customHeight="1">
      <c r="A21" s="85" t="s">
        <v>306</v>
      </c>
      <c r="B21" s="92" t="s">
        <v>223</v>
      </c>
      <c r="C21" s="91">
        <v>150000</v>
      </c>
      <c r="D21" s="91">
        <v>150000</v>
      </c>
      <c r="E21" s="81">
        <f t="shared" si="0"/>
        <v>0</v>
      </c>
    </row>
    <row r="22" spans="1:6" s="4" customFormat="1" ht="78.75">
      <c r="A22" s="98" t="s">
        <v>245</v>
      </c>
      <c r="B22" s="92" t="s">
        <v>246</v>
      </c>
      <c r="C22" s="91">
        <v>3024000</v>
      </c>
      <c r="D22" s="91">
        <v>3024000</v>
      </c>
      <c r="E22" s="81">
        <f t="shared" si="0"/>
        <v>0</v>
      </c>
    </row>
    <row r="23" spans="1:6" s="4" customFormat="1" ht="121.5" customHeight="1">
      <c r="A23" s="98" t="s">
        <v>343</v>
      </c>
      <c r="B23" s="93" t="s">
        <v>247</v>
      </c>
      <c r="C23" s="94">
        <v>150000</v>
      </c>
      <c r="D23" s="94">
        <v>150000</v>
      </c>
      <c r="E23" s="81">
        <f t="shared" si="0"/>
        <v>0</v>
      </c>
    </row>
    <row r="24" spans="1:6" s="4" customFormat="1" ht="31.5" hidden="1">
      <c r="A24" s="99" t="s">
        <v>251</v>
      </c>
      <c r="B24" s="93" t="s">
        <v>252</v>
      </c>
      <c r="C24" s="94">
        <v>0</v>
      </c>
      <c r="D24" s="94">
        <v>0</v>
      </c>
      <c r="E24" s="81">
        <f t="shared" si="0"/>
        <v>0</v>
      </c>
    </row>
    <row r="25" spans="1:6" s="4" customFormat="1" ht="47.25">
      <c r="A25" s="98" t="s">
        <v>253</v>
      </c>
      <c r="B25" s="93" t="s">
        <v>249</v>
      </c>
      <c r="C25" s="94">
        <v>415000</v>
      </c>
      <c r="D25" s="94">
        <v>415000</v>
      </c>
      <c r="E25" s="81">
        <f t="shared" si="0"/>
        <v>0</v>
      </c>
    </row>
    <row r="26" spans="1:6" s="4" customFormat="1" ht="78.75">
      <c r="A26" s="98" t="s">
        <v>304</v>
      </c>
      <c r="B26" s="93" t="s">
        <v>305</v>
      </c>
      <c r="C26" s="94">
        <v>580000</v>
      </c>
      <c r="D26" s="94">
        <v>580000</v>
      </c>
      <c r="E26" s="81">
        <f t="shared" si="0"/>
        <v>0</v>
      </c>
    </row>
    <row r="27" spans="1:6" s="4" customFormat="1" ht="31.5">
      <c r="A27" s="100" t="s">
        <v>320</v>
      </c>
      <c r="B27" s="95" t="s">
        <v>321</v>
      </c>
      <c r="C27" s="96">
        <v>2305648.7599999998</v>
      </c>
      <c r="D27" s="96">
        <v>2305648.7599999998</v>
      </c>
      <c r="E27" s="84">
        <f t="shared" si="0"/>
        <v>0</v>
      </c>
    </row>
  </sheetData>
  <mergeCells count="4">
    <mergeCell ref="C4:E4"/>
    <mergeCell ref="A3:E3"/>
    <mergeCell ref="C1:E1"/>
    <mergeCell ref="C2:E2"/>
  </mergeCells>
  <pageMargins left="1.1023622047244095" right="0.51181102362204722" top="0.74803149606299213" bottom="0.74803149606299213" header="0.31496062992125984" footer="0.31496062992125984"/>
  <pageSetup paperSize="9" scale="57" firstPageNumber="4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0"/>
  <sheetViews>
    <sheetView workbookViewId="0">
      <selection activeCell="E2" sqref="E2:H2"/>
    </sheetView>
  </sheetViews>
  <sheetFormatPr defaultRowHeight="15"/>
  <cols>
    <col min="1" max="1" width="45.85546875" customWidth="1"/>
    <col min="2" max="2" width="11.5703125" customWidth="1"/>
    <col min="3" max="3" width="11.85546875" customWidth="1"/>
    <col min="4" max="4" width="13.42578125" customWidth="1"/>
    <col min="5" max="5" width="5.85546875" customWidth="1"/>
    <col min="6" max="6" width="15.28515625" customWidth="1"/>
    <col min="7" max="7" width="12.7109375" customWidth="1"/>
    <col min="8" max="8" width="13.85546875" customWidth="1"/>
    <col min="10" max="10" width="12.42578125" bestFit="1" customWidth="1"/>
  </cols>
  <sheetData>
    <row r="1" spans="1:11" ht="97.5" customHeight="1">
      <c r="A1" s="9"/>
      <c r="B1" s="10"/>
      <c r="C1" s="101"/>
      <c r="D1" s="101"/>
      <c r="E1" s="110" t="s">
        <v>346</v>
      </c>
      <c r="F1" s="110"/>
      <c r="G1" s="110"/>
      <c r="H1" s="110"/>
    </row>
    <row r="2" spans="1:11" ht="22.5" customHeight="1">
      <c r="A2" s="9"/>
      <c r="B2" s="10"/>
      <c r="C2" s="76"/>
      <c r="D2" s="76"/>
      <c r="E2" s="110" t="s">
        <v>351</v>
      </c>
      <c r="F2" s="110"/>
      <c r="G2" s="110"/>
      <c r="H2" s="110"/>
    </row>
    <row r="3" spans="1:11" ht="31.5" customHeight="1">
      <c r="A3" s="111" t="s">
        <v>307</v>
      </c>
      <c r="B3" s="111"/>
      <c r="C3" s="111"/>
      <c r="D3" s="111"/>
      <c r="E3" s="111"/>
      <c r="F3" s="111"/>
      <c r="G3" s="111"/>
      <c r="H3" s="111"/>
    </row>
    <row r="4" spans="1:11" ht="16.5" customHeight="1">
      <c r="A4" s="11"/>
      <c r="B4" s="12"/>
      <c r="C4" s="11"/>
      <c r="D4" s="11"/>
      <c r="E4" s="11"/>
      <c r="F4" s="112" t="s">
        <v>12</v>
      </c>
      <c r="G4" s="112"/>
      <c r="H4" s="112"/>
    </row>
    <row r="5" spans="1:11">
      <c r="A5" s="109" t="s">
        <v>29</v>
      </c>
      <c r="B5" s="109" t="s">
        <v>30</v>
      </c>
      <c r="C5" s="109" t="s">
        <v>31</v>
      </c>
      <c r="D5" s="109" t="s">
        <v>32</v>
      </c>
      <c r="E5" s="109" t="s">
        <v>33</v>
      </c>
      <c r="F5" s="113" t="s">
        <v>335</v>
      </c>
      <c r="G5" s="113" t="s">
        <v>318</v>
      </c>
      <c r="H5" s="113" t="s">
        <v>319</v>
      </c>
    </row>
    <row r="6" spans="1:11" ht="33" customHeight="1">
      <c r="A6" s="109"/>
      <c r="B6" s="109"/>
      <c r="C6" s="109"/>
      <c r="D6" s="109"/>
      <c r="E6" s="109"/>
      <c r="F6" s="113"/>
      <c r="G6" s="113"/>
      <c r="H6" s="113"/>
    </row>
    <row r="7" spans="1:11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</row>
    <row r="8" spans="1:11" ht="38.25">
      <c r="A8" s="38" t="s">
        <v>34</v>
      </c>
      <c r="B8" s="39" t="s">
        <v>35</v>
      </c>
      <c r="C8" s="40"/>
      <c r="D8" s="40"/>
      <c r="E8" s="40"/>
      <c r="F8" s="41">
        <f>F9+F149+F165+F169+F48+F55+F85+F142+F156+F35+F70</f>
        <v>22719176.759999998</v>
      </c>
      <c r="G8" s="41">
        <f>G9+G149+G165+G169+G48+G55+G85+G142+G156+G35+G70</f>
        <v>22720293.759999998</v>
      </c>
      <c r="H8" s="41">
        <f>G8-F8</f>
        <v>1117</v>
      </c>
    </row>
    <row r="9" spans="1:11">
      <c r="A9" s="19" t="s">
        <v>36</v>
      </c>
      <c r="B9" s="20" t="s">
        <v>35</v>
      </c>
      <c r="C9" s="23" t="s">
        <v>37</v>
      </c>
      <c r="D9" s="23"/>
      <c r="E9" s="23"/>
      <c r="F9" s="37">
        <f>F10+F15+F41</f>
        <v>7343317</v>
      </c>
      <c r="G9" s="37">
        <f>G10+G15+G41</f>
        <v>7343317</v>
      </c>
      <c r="H9" s="22">
        <f t="shared" ref="H9:H72" si="0">G9-F9</f>
        <v>0</v>
      </c>
      <c r="I9" s="14"/>
      <c r="J9" s="14"/>
      <c r="K9" s="14"/>
    </row>
    <row r="10" spans="1:11" ht="51">
      <c r="A10" s="19" t="s">
        <v>38</v>
      </c>
      <c r="B10" s="20" t="s">
        <v>35</v>
      </c>
      <c r="C10" s="23" t="s">
        <v>39</v>
      </c>
      <c r="D10" s="23"/>
      <c r="E10" s="23"/>
      <c r="F10" s="24">
        <f>F14</f>
        <v>183000</v>
      </c>
      <c r="G10" s="24">
        <f>G14</f>
        <v>183000</v>
      </c>
      <c r="H10" s="22">
        <f t="shared" si="0"/>
        <v>0</v>
      </c>
      <c r="I10" s="14"/>
      <c r="J10" s="14"/>
      <c r="K10" s="14"/>
    </row>
    <row r="11" spans="1:11" ht="38.25">
      <c r="A11" s="25" t="s">
        <v>254</v>
      </c>
      <c r="B11" s="26" t="s">
        <v>35</v>
      </c>
      <c r="C11" s="27" t="s">
        <v>39</v>
      </c>
      <c r="D11" s="27" t="s">
        <v>40</v>
      </c>
      <c r="E11" s="27"/>
      <c r="F11" s="28">
        <f>F14</f>
        <v>183000</v>
      </c>
      <c r="G11" s="28">
        <f>G14</f>
        <v>183000</v>
      </c>
      <c r="H11" s="22">
        <f t="shared" si="0"/>
        <v>0</v>
      </c>
      <c r="I11" s="14"/>
      <c r="J11" s="14"/>
      <c r="K11" s="14"/>
    </row>
    <row r="12" spans="1:11" ht="51">
      <c r="A12" s="25" t="s">
        <v>234</v>
      </c>
      <c r="B12" s="26" t="s">
        <v>35</v>
      </c>
      <c r="C12" s="27" t="s">
        <v>39</v>
      </c>
      <c r="D12" s="27" t="s">
        <v>48</v>
      </c>
      <c r="E12" s="27"/>
      <c r="F12" s="28">
        <f>F14</f>
        <v>183000</v>
      </c>
      <c r="G12" s="28">
        <f>G14</f>
        <v>183000</v>
      </c>
      <c r="H12" s="22">
        <f t="shared" si="0"/>
        <v>0</v>
      </c>
      <c r="I12" s="14"/>
      <c r="J12" s="14"/>
      <c r="K12" s="14"/>
    </row>
    <row r="13" spans="1:11" ht="69" customHeight="1">
      <c r="A13" s="25" t="s">
        <v>42</v>
      </c>
      <c r="B13" s="26" t="s">
        <v>35</v>
      </c>
      <c r="C13" s="27" t="s">
        <v>39</v>
      </c>
      <c r="D13" s="27" t="s">
        <v>41</v>
      </c>
      <c r="E13" s="27" t="s">
        <v>43</v>
      </c>
      <c r="F13" s="28">
        <v>252000</v>
      </c>
      <c r="G13" s="28">
        <v>252000</v>
      </c>
      <c r="H13" s="22">
        <f t="shared" si="0"/>
        <v>0</v>
      </c>
      <c r="I13" s="14"/>
      <c r="J13" s="14"/>
      <c r="K13" s="14"/>
    </row>
    <row r="14" spans="1:11" ht="25.5">
      <c r="A14" s="25" t="s">
        <v>44</v>
      </c>
      <c r="B14" s="26" t="s">
        <v>35</v>
      </c>
      <c r="C14" s="27" t="s">
        <v>39</v>
      </c>
      <c r="D14" s="27" t="s">
        <v>41</v>
      </c>
      <c r="E14" s="27" t="s">
        <v>45</v>
      </c>
      <c r="F14" s="28">
        <v>183000</v>
      </c>
      <c r="G14" s="28">
        <v>183000</v>
      </c>
      <c r="H14" s="22">
        <f t="shared" si="0"/>
        <v>0</v>
      </c>
      <c r="I14" s="14"/>
      <c r="J14" s="14"/>
      <c r="K14" s="14"/>
    </row>
    <row r="15" spans="1:11" ht="51">
      <c r="A15" s="38" t="s">
        <v>46</v>
      </c>
      <c r="B15" s="39" t="s">
        <v>35</v>
      </c>
      <c r="C15" s="45" t="s">
        <v>47</v>
      </c>
      <c r="D15" s="45"/>
      <c r="E15" s="45"/>
      <c r="F15" s="46">
        <f>F16</f>
        <v>5822755.9800000004</v>
      </c>
      <c r="G15" s="46">
        <f>G18</f>
        <v>5822755.9800000004</v>
      </c>
      <c r="H15" s="22">
        <f t="shared" si="0"/>
        <v>0</v>
      </c>
      <c r="I15" s="14"/>
      <c r="J15" s="14"/>
      <c r="K15" s="14"/>
    </row>
    <row r="16" spans="1:11" ht="38.25">
      <c r="A16" s="25" t="s">
        <v>255</v>
      </c>
      <c r="B16" s="26" t="s">
        <v>35</v>
      </c>
      <c r="C16" s="27" t="s">
        <v>47</v>
      </c>
      <c r="D16" s="27" t="s">
        <v>40</v>
      </c>
      <c r="E16" s="27"/>
      <c r="F16" s="28">
        <f>F17</f>
        <v>5822755.9800000004</v>
      </c>
      <c r="G16" s="28">
        <f>G18</f>
        <v>5822755.9800000004</v>
      </c>
      <c r="H16" s="22">
        <f t="shared" si="0"/>
        <v>0</v>
      </c>
      <c r="I16" s="14"/>
      <c r="J16" s="14"/>
      <c r="K16" s="14"/>
    </row>
    <row r="17" spans="1:11" ht="51">
      <c r="A17" s="29" t="s">
        <v>235</v>
      </c>
      <c r="B17" s="26" t="s">
        <v>35</v>
      </c>
      <c r="C17" s="27" t="s">
        <v>47</v>
      </c>
      <c r="D17" s="27" t="s">
        <v>48</v>
      </c>
      <c r="E17" s="27"/>
      <c r="F17" s="28">
        <v>5822755.9800000004</v>
      </c>
      <c r="G17" s="28">
        <f>G18</f>
        <v>5822755.9800000004</v>
      </c>
      <c r="H17" s="22">
        <f t="shared" si="0"/>
        <v>0</v>
      </c>
      <c r="I17" s="14"/>
      <c r="J17" s="14"/>
      <c r="K17" s="14"/>
    </row>
    <row r="18" spans="1:11">
      <c r="A18" s="30" t="s">
        <v>49</v>
      </c>
      <c r="B18" s="20" t="s">
        <v>35</v>
      </c>
      <c r="C18" s="23" t="s">
        <v>47</v>
      </c>
      <c r="D18" s="23" t="s">
        <v>50</v>
      </c>
      <c r="E18" s="23"/>
      <c r="F18" s="24">
        <f>F21+F23+F25+F26+F29+F32</f>
        <v>5822755.9800000004</v>
      </c>
      <c r="G18" s="24">
        <f>G21+G23+G25+G26+G29+G32</f>
        <v>5822755.9800000004</v>
      </c>
      <c r="H18" s="22">
        <f t="shared" si="0"/>
        <v>0</v>
      </c>
      <c r="I18" s="14"/>
      <c r="J18" s="14"/>
      <c r="K18" s="14"/>
    </row>
    <row r="19" spans="1:11" ht="63.75">
      <c r="A19" s="29" t="s">
        <v>42</v>
      </c>
      <c r="B19" s="26" t="s">
        <v>35</v>
      </c>
      <c r="C19" s="27" t="s">
        <v>47</v>
      </c>
      <c r="D19" s="27" t="s">
        <v>50</v>
      </c>
      <c r="E19" s="27"/>
      <c r="F19" s="28">
        <f>F20</f>
        <v>110000</v>
      </c>
      <c r="G19" s="28">
        <f>G20</f>
        <v>110000</v>
      </c>
      <c r="H19" s="22">
        <f t="shared" si="0"/>
        <v>0</v>
      </c>
      <c r="I19" s="14"/>
      <c r="J19" s="14"/>
      <c r="K19" s="14"/>
    </row>
    <row r="20" spans="1:11" ht="25.5">
      <c r="A20" s="29" t="s">
        <v>44</v>
      </c>
      <c r="B20" s="26" t="s">
        <v>35</v>
      </c>
      <c r="C20" s="27" t="s">
        <v>47</v>
      </c>
      <c r="D20" s="27" t="s">
        <v>50</v>
      </c>
      <c r="E20" s="27" t="s">
        <v>43</v>
      </c>
      <c r="F20" s="28">
        <f>F21</f>
        <v>110000</v>
      </c>
      <c r="G20" s="28">
        <f>G21</f>
        <v>110000</v>
      </c>
      <c r="H20" s="22">
        <f t="shared" si="0"/>
        <v>0</v>
      </c>
      <c r="I20" s="14"/>
      <c r="J20" s="14"/>
      <c r="K20" s="14"/>
    </row>
    <row r="21" spans="1:11" ht="76.5">
      <c r="A21" s="29" t="s">
        <v>52</v>
      </c>
      <c r="B21" s="26" t="s">
        <v>35</v>
      </c>
      <c r="C21" s="27" t="s">
        <v>53</v>
      </c>
      <c r="D21" s="27" t="s">
        <v>50</v>
      </c>
      <c r="E21" s="27" t="s">
        <v>55</v>
      </c>
      <c r="F21" s="24">
        <v>110000</v>
      </c>
      <c r="G21" s="24">
        <v>110000</v>
      </c>
      <c r="H21" s="22">
        <f t="shared" si="0"/>
        <v>0</v>
      </c>
      <c r="I21" s="14"/>
      <c r="J21" s="14"/>
      <c r="K21" s="14"/>
    </row>
    <row r="22" spans="1:11" ht="25.5">
      <c r="A22" s="29" t="s">
        <v>56</v>
      </c>
      <c r="B22" s="26" t="s">
        <v>35</v>
      </c>
      <c r="C22" s="27" t="s">
        <v>47</v>
      </c>
      <c r="D22" s="27" t="s">
        <v>50</v>
      </c>
      <c r="E22" s="27" t="s">
        <v>57</v>
      </c>
      <c r="F22" s="28">
        <f>F23</f>
        <v>1281438.98</v>
      </c>
      <c r="G22" s="28">
        <f>G23</f>
        <v>1281438.98</v>
      </c>
      <c r="H22" s="22">
        <f t="shared" si="0"/>
        <v>0</v>
      </c>
      <c r="I22" s="14"/>
      <c r="J22" s="14"/>
      <c r="K22" s="14"/>
    </row>
    <row r="23" spans="1:11" ht="25.5">
      <c r="A23" s="29" t="s">
        <v>58</v>
      </c>
      <c r="B23" s="26" t="s">
        <v>35</v>
      </c>
      <c r="C23" s="27" t="s">
        <v>47</v>
      </c>
      <c r="D23" s="27" t="s">
        <v>50</v>
      </c>
      <c r="E23" s="27" t="s">
        <v>212</v>
      </c>
      <c r="F23" s="24">
        <v>1281438.98</v>
      </c>
      <c r="G23" s="24">
        <v>1281438.98</v>
      </c>
      <c r="H23" s="22">
        <f t="shared" si="0"/>
        <v>0</v>
      </c>
      <c r="I23" s="14"/>
      <c r="J23" s="14"/>
      <c r="K23" s="14"/>
    </row>
    <row r="24" spans="1:11">
      <c r="A24" s="29" t="s">
        <v>63</v>
      </c>
      <c r="B24" s="26" t="s">
        <v>35</v>
      </c>
      <c r="C24" s="27" t="s">
        <v>47</v>
      </c>
      <c r="D24" s="27" t="s">
        <v>61</v>
      </c>
      <c r="E24" s="27" t="s">
        <v>62</v>
      </c>
      <c r="F24" s="28">
        <v>0</v>
      </c>
      <c r="G24" s="28">
        <v>0</v>
      </c>
      <c r="H24" s="22">
        <f t="shared" si="0"/>
        <v>0</v>
      </c>
      <c r="I24" s="14"/>
      <c r="J24" s="14"/>
      <c r="K24" s="14"/>
    </row>
    <row r="25" spans="1:11" hidden="1">
      <c r="A25" s="29" t="s">
        <v>63</v>
      </c>
      <c r="B25" s="26" t="s">
        <v>35</v>
      </c>
      <c r="C25" s="27" t="s">
        <v>47</v>
      </c>
      <c r="D25" s="27" t="s">
        <v>50</v>
      </c>
      <c r="E25" s="27" t="s">
        <v>64</v>
      </c>
      <c r="F25" s="24">
        <v>0</v>
      </c>
      <c r="G25" s="24">
        <v>0</v>
      </c>
      <c r="H25" s="22">
        <f t="shared" si="0"/>
        <v>0</v>
      </c>
      <c r="I25" s="14"/>
      <c r="J25" s="14"/>
      <c r="K25" s="14"/>
    </row>
    <row r="26" spans="1:11">
      <c r="A26" s="30" t="s">
        <v>67</v>
      </c>
      <c r="B26" s="26" t="s">
        <v>35</v>
      </c>
      <c r="C26" s="27" t="s">
        <v>47</v>
      </c>
      <c r="D26" s="27" t="s">
        <v>68</v>
      </c>
      <c r="E26" s="27"/>
      <c r="F26" s="24">
        <f>F27</f>
        <v>1102503</v>
      </c>
      <c r="G26" s="24">
        <f>G27</f>
        <v>1102503</v>
      </c>
      <c r="H26" s="22">
        <f t="shared" si="0"/>
        <v>0</v>
      </c>
      <c r="I26" s="14"/>
      <c r="J26" s="14"/>
      <c r="K26" s="14"/>
    </row>
    <row r="27" spans="1:11" ht="63.75">
      <c r="A27" s="29" t="s">
        <v>42</v>
      </c>
      <c r="B27" s="26" t="s">
        <v>35</v>
      </c>
      <c r="C27" s="27" t="s">
        <v>47</v>
      </c>
      <c r="D27" s="27" t="s">
        <v>68</v>
      </c>
      <c r="E27" s="27" t="s">
        <v>43</v>
      </c>
      <c r="F27" s="28">
        <f>F28</f>
        <v>1102503</v>
      </c>
      <c r="G27" s="28">
        <f>G28</f>
        <v>1102503</v>
      </c>
      <c r="H27" s="22">
        <f t="shared" si="0"/>
        <v>0</v>
      </c>
      <c r="I27" s="14"/>
      <c r="J27" s="14"/>
      <c r="K27" s="14"/>
    </row>
    <row r="28" spans="1:11" ht="25.5">
      <c r="A28" s="29" t="s">
        <v>44</v>
      </c>
      <c r="B28" s="26" t="s">
        <v>35</v>
      </c>
      <c r="C28" s="27" t="s">
        <v>47</v>
      </c>
      <c r="D28" s="27" t="s">
        <v>68</v>
      </c>
      <c r="E28" s="27" t="s">
        <v>51</v>
      </c>
      <c r="F28" s="24">
        <v>1102503</v>
      </c>
      <c r="G28" s="24">
        <v>1102503</v>
      </c>
      <c r="H28" s="22">
        <f t="shared" si="0"/>
        <v>0</v>
      </c>
      <c r="I28" s="14"/>
      <c r="J28" s="14"/>
      <c r="K28" s="14"/>
    </row>
    <row r="29" spans="1:11">
      <c r="A29" s="30" t="s">
        <v>73</v>
      </c>
      <c r="B29" s="26" t="s">
        <v>35</v>
      </c>
      <c r="C29" s="27" t="s">
        <v>47</v>
      </c>
      <c r="D29" s="27" t="s">
        <v>74</v>
      </c>
      <c r="E29" s="27"/>
      <c r="F29" s="24">
        <f>F30</f>
        <v>2593888</v>
      </c>
      <c r="G29" s="24">
        <f>G30</f>
        <v>2593888</v>
      </c>
      <c r="H29" s="22">
        <f t="shared" si="0"/>
        <v>0</v>
      </c>
      <c r="I29" s="14"/>
      <c r="J29" s="14"/>
      <c r="K29" s="14"/>
    </row>
    <row r="30" spans="1:11" ht="63.75">
      <c r="A30" s="29" t="s">
        <v>42</v>
      </c>
      <c r="B30" s="26" t="s">
        <v>35</v>
      </c>
      <c r="C30" s="27" t="s">
        <v>47</v>
      </c>
      <c r="D30" s="27" t="s">
        <v>74</v>
      </c>
      <c r="E30" s="27" t="s">
        <v>43</v>
      </c>
      <c r="F30" s="28">
        <f>F31</f>
        <v>2593888</v>
      </c>
      <c r="G30" s="28">
        <f>G31</f>
        <v>2593888</v>
      </c>
      <c r="H30" s="22">
        <f t="shared" si="0"/>
        <v>0</v>
      </c>
      <c r="I30" s="14"/>
      <c r="J30" s="14"/>
      <c r="K30" s="14"/>
    </row>
    <row r="31" spans="1:11" ht="25.5">
      <c r="A31" s="29" t="s">
        <v>44</v>
      </c>
      <c r="B31" s="26" t="s">
        <v>35</v>
      </c>
      <c r="C31" s="27" t="s">
        <v>47</v>
      </c>
      <c r="D31" s="27" t="s">
        <v>74</v>
      </c>
      <c r="E31" s="27" t="s">
        <v>51</v>
      </c>
      <c r="F31" s="24">
        <v>2593888</v>
      </c>
      <c r="G31" s="24">
        <v>2593888</v>
      </c>
      <c r="H31" s="22">
        <f t="shared" si="0"/>
        <v>0</v>
      </c>
      <c r="I31" s="14"/>
      <c r="J31" s="14"/>
      <c r="K31" s="14"/>
    </row>
    <row r="32" spans="1:11" ht="38.25">
      <c r="A32" s="30" t="s">
        <v>271</v>
      </c>
      <c r="B32" s="26" t="s">
        <v>35</v>
      </c>
      <c r="C32" s="27" t="s">
        <v>47</v>
      </c>
      <c r="D32" s="27" t="s">
        <v>76</v>
      </c>
      <c r="E32" s="27"/>
      <c r="F32" s="24">
        <f>F33</f>
        <v>734926</v>
      </c>
      <c r="G32" s="24">
        <f>G33</f>
        <v>734926</v>
      </c>
      <c r="H32" s="22">
        <f t="shared" si="0"/>
        <v>0</v>
      </c>
      <c r="I32" s="14"/>
      <c r="J32" s="14"/>
      <c r="K32" s="14"/>
    </row>
    <row r="33" spans="1:11" ht="63.75">
      <c r="A33" s="29" t="s">
        <v>42</v>
      </c>
      <c r="B33" s="26" t="s">
        <v>35</v>
      </c>
      <c r="C33" s="27" t="s">
        <v>47</v>
      </c>
      <c r="D33" s="27" t="s">
        <v>76</v>
      </c>
      <c r="E33" s="27" t="s">
        <v>43</v>
      </c>
      <c r="F33" s="28">
        <f>F34</f>
        <v>734926</v>
      </c>
      <c r="G33" s="28">
        <f>G34</f>
        <v>734926</v>
      </c>
      <c r="H33" s="22">
        <f t="shared" si="0"/>
        <v>0</v>
      </c>
      <c r="I33" s="14"/>
      <c r="J33" s="14"/>
      <c r="K33" s="14"/>
    </row>
    <row r="34" spans="1:11" ht="25.5">
      <c r="A34" s="29" t="s">
        <v>44</v>
      </c>
      <c r="B34" s="26" t="s">
        <v>35</v>
      </c>
      <c r="C34" s="27" t="s">
        <v>47</v>
      </c>
      <c r="D34" s="27" t="s">
        <v>76</v>
      </c>
      <c r="E34" s="27" t="s">
        <v>51</v>
      </c>
      <c r="F34" s="28">
        <v>734926</v>
      </c>
      <c r="G34" s="28">
        <v>734926</v>
      </c>
      <c r="H34" s="22">
        <f t="shared" si="0"/>
        <v>0</v>
      </c>
      <c r="I34" s="14"/>
      <c r="J34" s="14"/>
      <c r="K34" s="14"/>
    </row>
    <row r="35" spans="1:11">
      <c r="A35" s="30" t="s">
        <v>79</v>
      </c>
      <c r="B35" s="20" t="s">
        <v>35</v>
      </c>
      <c r="C35" s="23" t="s">
        <v>80</v>
      </c>
      <c r="D35" s="23"/>
      <c r="E35" s="23"/>
      <c r="F35" s="24">
        <f>F40</f>
        <v>10000</v>
      </c>
      <c r="G35" s="24">
        <f>G40</f>
        <v>10000</v>
      </c>
      <c r="H35" s="22">
        <f t="shared" si="0"/>
        <v>0</v>
      </c>
      <c r="I35" s="14"/>
      <c r="J35" s="14"/>
      <c r="K35" s="14"/>
    </row>
    <row r="36" spans="1:11" ht="38.25">
      <c r="A36" s="25" t="s">
        <v>256</v>
      </c>
      <c r="B36" s="26" t="s">
        <v>35</v>
      </c>
      <c r="C36" s="27" t="s">
        <v>80</v>
      </c>
      <c r="D36" s="27" t="s">
        <v>40</v>
      </c>
      <c r="E36" s="27"/>
      <c r="F36" s="28">
        <f>F40</f>
        <v>10000</v>
      </c>
      <c r="G36" s="28">
        <f>G40</f>
        <v>10000</v>
      </c>
      <c r="H36" s="22">
        <f t="shared" si="0"/>
        <v>0</v>
      </c>
      <c r="I36" s="14"/>
      <c r="J36" s="14"/>
      <c r="K36" s="14"/>
    </row>
    <row r="37" spans="1:11" ht="25.5" hidden="1">
      <c r="A37" s="29" t="s">
        <v>81</v>
      </c>
      <c r="B37" s="26" t="s">
        <v>35</v>
      </c>
      <c r="C37" s="27" t="s">
        <v>80</v>
      </c>
      <c r="D37" s="27" t="s">
        <v>48</v>
      </c>
      <c r="E37" s="27"/>
      <c r="F37" s="28">
        <f>F40</f>
        <v>10000</v>
      </c>
      <c r="G37" s="28">
        <f>G40</f>
        <v>10000</v>
      </c>
      <c r="H37" s="22">
        <f t="shared" si="0"/>
        <v>0</v>
      </c>
      <c r="I37" s="14"/>
      <c r="J37" s="14"/>
      <c r="K37" s="14"/>
    </row>
    <row r="38" spans="1:11" ht="25.5" hidden="1">
      <c r="A38" s="29" t="s">
        <v>82</v>
      </c>
      <c r="B38" s="26" t="s">
        <v>35</v>
      </c>
      <c r="C38" s="27" t="s">
        <v>80</v>
      </c>
      <c r="D38" s="27" t="s">
        <v>83</v>
      </c>
      <c r="E38" s="27"/>
      <c r="F38" s="28">
        <f>F39</f>
        <v>10000</v>
      </c>
      <c r="G38" s="28">
        <f>G39</f>
        <v>10000</v>
      </c>
      <c r="H38" s="22">
        <f t="shared" si="0"/>
        <v>0</v>
      </c>
      <c r="I38" s="14"/>
      <c r="J38" s="14"/>
      <c r="K38" s="14"/>
    </row>
    <row r="39" spans="1:11" hidden="1">
      <c r="A39" s="29" t="s">
        <v>60</v>
      </c>
      <c r="B39" s="26" t="s">
        <v>35</v>
      </c>
      <c r="C39" s="27" t="s">
        <v>80</v>
      </c>
      <c r="D39" s="27" t="s">
        <v>83</v>
      </c>
      <c r="E39" s="27" t="s">
        <v>62</v>
      </c>
      <c r="F39" s="28">
        <f>F40</f>
        <v>10000</v>
      </c>
      <c r="G39" s="28">
        <f>G40</f>
        <v>10000</v>
      </c>
      <c r="H39" s="22">
        <f t="shared" si="0"/>
        <v>0</v>
      </c>
      <c r="I39" s="14"/>
      <c r="J39" s="14"/>
      <c r="K39" s="14"/>
    </row>
    <row r="40" spans="1:11" ht="25.5">
      <c r="A40" s="29" t="s">
        <v>82</v>
      </c>
      <c r="B40" s="26" t="s">
        <v>35</v>
      </c>
      <c r="C40" s="27" t="s">
        <v>80</v>
      </c>
      <c r="D40" s="27" t="s">
        <v>83</v>
      </c>
      <c r="E40" s="27" t="s">
        <v>85</v>
      </c>
      <c r="F40" s="28">
        <v>10000</v>
      </c>
      <c r="G40" s="28">
        <v>10000</v>
      </c>
      <c r="H40" s="22">
        <f t="shared" si="0"/>
        <v>0</v>
      </c>
      <c r="I40" s="14"/>
      <c r="J40" s="14"/>
      <c r="K40" s="14"/>
    </row>
    <row r="41" spans="1:11">
      <c r="A41" s="47" t="s">
        <v>86</v>
      </c>
      <c r="B41" s="39" t="s">
        <v>35</v>
      </c>
      <c r="C41" s="45" t="s">
        <v>87</v>
      </c>
      <c r="D41" s="45"/>
      <c r="E41" s="45"/>
      <c r="F41" s="46">
        <f>F42</f>
        <v>1337561.02</v>
      </c>
      <c r="G41" s="46">
        <f>G42</f>
        <v>1337561.02</v>
      </c>
      <c r="H41" s="22">
        <f t="shared" si="0"/>
        <v>0</v>
      </c>
      <c r="I41" s="14"/>
      <c r="J41" s="14"/>
      <c r="K41" s="14"/>
    </row>
    <row r="42" spans="1:11" ht="48.75" customHeight="1">
      <c r="A42" s="25" t="s">
        <v>255</v>
      </c>
      <c r="B42" s="26" t="s">
        <v>35</v>
      </c>
      <c r="C42" s="27" t="s">
        <v>87</v>
      </c>
      <c r="D42" s="27" t="s">
        <v>40</v>
      </c>
      <c r="E42" s="27"/>
      <c r="F42" s="28">
        <f>F43</f>
        <v>1337561.02</v>
      </c>
      <c r="G42" s="28">
        <f>G43</f>
        <v>1337561.02</v>
      </c>
      <c r="H42" s="22">
        <f t="shared" si="0"/>
        <v>0</v>
      </c>
      <c r="I42" s="14"/>
      <c r="J42" s="14"/>
      <c r="K42" s="14"/>
    </row>
    <row r="43" spans="1:11" ht="38.25">
      <c r="A43" s="29" t="s">
        <v>237</v>
      </c>
      <c r="B43" s="26" t="s">
        <v>35</v>
      </c>
      <c r="C43" s="27" t="s">
        <v>87</v>
      </c>
      <c r="D43" s="27" t="s">
        <v>48</v>
      </c>
      <c r="E43" s="27"/>
      <c r="F43" s="28">
        <f>F45</f>
        <v>1337561.02</v>
      </c>
      <c r="G43" s="28">
        <f>G45</f>
        <v>1337561.02</v>
      </c>
      <c r="H43" s="22">
        <f t="shared" si="0"/>
        <v>0</v>
      </c>
      <c r="I43" s="14"/>
      <c r="J43" s="14"/>
      <c r="K43" s="14"/>
    </row>
    <row r="44" spans="1:11" ht="51" hidden="1">
      <c r="A44" s="29" t="s">
        <v>233</v>
      </c>
      <c r="B44" s="26" t="s">
        <v>35</v>
      </c>
      <c r="C44" s="27" t="s">
        <v>87</v>
      </c>
      <c r="D44" s="27" t="s">
        <v>88</v>
      </c>
      <c r="E44" s="27"/>
      <c r="F44" s="28">
        <f>F46</f>
        <v>650000</v>
      </c>
      <c r="G44" s="28">
        <f>G46</f>
        <v>650000</v>
      </c>
      <c r="H44" s="22">
        <f t="shared" si="0"/>
        <v>0</v>
      </c>
      <c r="I44" s="14"/>
      <c r="J44" s="14"/>
      <c r="K44" s="14"/>
    </row>
    <row r="45" spans="1:11" ht="51">
      <c r="A45" s="29" t="s">
        <v>233</v>
      </c>
      <c r="B45" s="26" t="s">
        <v>35</v>
      </c>
      <c r="C45" s="27" t="s">
        <v>87</v>
      </c>
      <c r="D45" s="27" t="s">
        <v>88</v>
      </c>
      <c r="E45" s="27" t="s">
        <v>57</v>
      </c>
      <c r="F45" s="28">
        <v>1337561.02</v>
      </c>
      <c r="G45" s="28">
        <v>1337561.02</v>
      </c>
      <c r="H45" s="22">
        <f t="shared" si="0"/>
        <v>0</v>
      </c>
      <c r="I45" s="14"/>
      <c r="J45" s="14"/>
      <c r="K45" s="14"/>
    </row>
    <row r="46" spans="1:11" ht="25.5" hidden="1">
      <c r="A46" s="29" t="s">
        <v>58</v>
      </c>
      <c r="B46" s="26" t="s">
        <v>35</v>
      </c>
      <c r="C46" s="27" t="s">
        <v>87</v>
      </c>
      <c r="D46" s="27" t="s">
        <v>88</v>
      </c>
      <c r="E46" s="27" t="s">
        <v>212</v>
      </c>
      <c r="F46" s="28">
        <v>650000</v>
      </c>
      <c r="G46" s="28">
        <v>650000</v>
      </c>
      <c r="H46" s="22">
        <f t="shared" si="0"/>
        <v>0</v>
      </c>
      <c r="I46" s="14"/>
      <c r="J46" s="14"/>
      <c r="K46" s="14"/>
    </row>
    <row r="47" spans="1:11">
      <c r="A47" s="47" t="s">
        <v>89</v>
      </c>
      <c r="B47" s="39" t="s">
        <v>35</v>
      </c>
      <c r="C47" s="45" t="s">
        <v>90</v>
      </c>
      <c r="D47" s="45"/>
      <c r="E47" s="45"/>
      <c r="F47" s="46">
        <f>F49</f>
        <v>164202</v>
      </c>
      <c r="G47" s="46">
        <f>G49</f>
        <v>165319</v>
      </c>
      <c r="H47" s="22">
        <f t="shared" si="0"/>
        <v>1117</v>
      </c>
      <c r="I47" s="14"/>
      <c r="J47" s="14"/>
      <c r="K47" s="14"/>
    </row>
    <row r="48" spans="1:11">
      <c r="A48" s="47" t="s">
        <v>91</v>
      </c>
      <c r="B48" s="39" t="s">
        <v>35</v>
      </c>
      <c r="C48" s="45" t="s">
        <v>92</v>
      </c>
      <c r="D48" s="45"/>
      <c r="E48" s="45"/>
      <c r="F48" s="46">
        <f>F50</f>
        <v>164202</v>
      </c>
      <c r="G48" s="46">
        <f>G50</f>
        <v>165319</v>
      </c>
      <c r="H48" s="22">
        <f t="shared" si="0"/>
        <v>1117</v>
      </c>
      <c r="I48" s="14"/>
      <c r="J48" s="14"/>
      <c r="K48" s="14"/>
    </row>
    <row r="49" spans="1:11" ht="25.5">
      <c r="A49" s="29" t="s">
        <v>93</v>
      </c>
      <c r="B49" s="26" t="s">
        <v>35</v>
      </c>
      <c r="C49" s="27" t="s">
        <v>92</v>
      </c>
      <c r="D49" s="27" t="s">
        <v>94</v>
      </c>
      <c r="E49" s="27"/>
      <c r="F49" s="28">
        <f>F50</f>
        <v>164202</v>
      </c>
      <c r="G49" s="28">
        <f>G50</f>
        <v>165319</v>
      </c>
      <c r="H49" s="22">
        <f t="shared" si="0"/>
        <v>1117</v>
      </c>
      <c r="I49" s="14"/>
      <c r="J49" s="14"/>
      <c r="K49" s="14"/>
    </row>
    <row r="50" spans="1:11" ht="38.25">
      <c r="A50" s="29" t="s">
        <v>95</v>
      </c>
      <c r="B50" s="26" t="s">
        <v>35</v>
      </c>
      <c r="C50" s="27" t="s">
        <v>92</v>
      </c>
      <c r="D50" s="27" t="s">
        <v>96</v>
      </c>
      <c r="E50" s="27"/>
      <c r="F50" s="28">
        <f>F52+F53</f>
        <v>164202</v>
      </c>
      <c r="G50" s="28">
        <f>G52+G53</f>
        <v>165319</v>
      </c>
      <c r="H50" s="22">
        <f t="shared" si="0"/>
        <v>1117</v>
      </c>
      <c r="I50" s="14"/>
      <c r="J50" s="14"/>
      <c r="K50" s="14"/>
    </row>
    <row r="51" spans="1:11" ht="63.75" hidden="1">
      <c r="A51" s="29" t="s">
        <v>97</v>
      </c>
      <c r="B51" s="26" t="s">
        <v>35</v>
      </c>
      <c r="C51" s="27" t="s">
        <v>92</v>
      </c>
      <c r="D51" s="27" t="s">
        <v>96</v>
      </c>
      <c r="E51" s="27" t="s">
        <v>43</v>
      </c>
      <c r="F51" s="24">
        <f>F52</f>
        <v>149002</v>
      </c>
      <c r="G51" s="24">
        <f>G52</f>
        <v>123788.58</v>
      </c>
      <c r="H51" s="22">
        <f t="shared" si="0"/>
        <v>-25213.42</v>
      </c>
      <c r="I51" s="14"/>
      <c r="J51" s="14"/>
      <c r="K51" s="14"/>
    </row>
    <row r="52" spans="1:11" ht="25.5">
      <c r="A52" s="29" t="s">
        <v>44</v>
      </c>
      <c r="B52" s="26" t="s">
        <v>35</v>
      </c>
      <c r="C52" s="27" t="s">
        <v>92</v>
      </c>
      <c r="D52" s="27" t="s">
        <v>96</v>
      </c>
      <c r="E52" s="27" t="s">
        <v>51</v>
      </c>
      <c r="F52" s="28">
        <v>149002</v>
      </c>
      <c r="G52" s="28">
        <v>123788.58</v>
      </c>
      <c r="H52" s="22">
        <f t="shared" si="0"/>
        <v>-25213.42</v>
      </c>
      <c r="I52" s="14"/>
      <c r="J52" s="14"/>
      <c r="K52" s="14"/>
    </row>
    <row r="53" spans="1:11" ht="25.5">
      <c r="A53" s="29" t="s">
        <v>56</v>
      </c>
      <c r="B53" s="26" t="s">
        <v>35</v>
      </c>
      <c r="C53" s="27" t="s">
        <v>92</v>
      </c>
      <c r="D53" s="27" t="s">
        <v>96</v>
      </c>
      <c r="E53" s="27" t="s">
        <v>57</v>
      </c>
      <c r="F53" s="24">
        <v>15200</v>
      </c>
      <c r="G53" s="24">
        <v>41530.42</v>
      </c>
      <c r="H53" s="22">
        <f t="shared" si="0"/>
        <v>26330.42</v>
      </c>
      <c r="I53" s="14"/>
      <c r="J53" s="14"/>
      <c r="K53" s="14"/>
    </row>
    <row r="54" spans="1:11" ht="25.5" hidden="1">
      <c r="A54" s="67" t="s">
        <v>58</v>
      </c>
      <c r="B54" s="68" t="s">
        <v>35</v>
      </c>
      <c r="C54" s="69" t="s">
        <v>92</v>
      </c>
      <c r="D54" s="69" t="s">
        <v>96</v>
      </c>
      <c r="E54" s="69" t="s">
        <v>212</v>
      </c>
      <c r="F54" s="70">
        <v>17000</v>
      </c>
      <c r="G54" s="70">
        <v>17000</v>
      </c>
      <c r="H54" s="22">
        <f t="shared" si="0"/>
        <v>0</v>
      </c>
      <c r="I54" s="14"/>
      <c r="J54" s="14"/>
      <c r="K54" s="14"/>
    </row>
    <row r="55" spans="1:11" ht="25.5">
      <c r="A55" s="47" t="s">
        <v>101</v>
      </c>
      <c r="B55" s="39" t="s">
        <v>35</v>
      </c>
      <c r="C55" s="45" t="s">
        <v>102</v>
      </c>
      <c r="D55" s="45"/>
      <c r="E55" s="45"/>
      <c r="F55" s="46">
        <f>F60+F63+F66+F69</f>
        <v>760000</v>
      </c>
      <c r="G55" s="46">
        <f>G60+G63+G66+G69</f>
        <v>760000</v>
      </c>
      <c r="H55" s="22">
        <f t="shared" si="0"/>
        <v>0</v>
      </c>
      <c r="I55" s="14"/>
      <c r="J55" s="14"/>
      <c r="K55" s="14"/>
    </row>
    <row r="56" spans="1:11" ht="38.25">
      <c r="A56" s="25" t="s">
        <v>103</v>
      </c>
      <c r="B56" s="26" t="s">
        <v>35</v>
      </c>
      <c r="C56" s="27" t="s">
        <v>102</v>
      </c>
      <c r="D56" s="27" t="s">
        <v>104</v>
      </c>
      <c r="E56" s="27"/>
      <c r="F56" s="28">
        <f>F57</f>
        <v>760000</v>
      </c>
      <c r="G56" s="28">
        <f>G57</f>
        <v>760000</v>
      </c>
      <c r="H56" s="22">
        <f t="shared" si="0"/>
        <v>0</v>
      </c>
      <c r="I56" s="14"/>
      <c r="J56" s="14"/>
      <c r="K56" s="14"/>
    </row>
    <row r="57" spans="1:11" ht="38.25">
      <c r="A57" s="25" t="s">
        <v>238</v>
      </c>
      <c r="B57" s="26" t="s">
        <v>35</v>
      </c>
      <c r="C57" s="27" t="s">
        <v>102</v>
      </c>
      <c r="D57" s="27" t="s">
        <v>105</v>
      </c>
      <c r="E57" s="27"/>
      <c r="F57" s="28">
        <f>F60+F63+F66+F69</f>
        <v>760000</v>
      </c>
      <c r="G57" s="28">
        <f>G60+G63+G66+G69</f>
        <v>760000</v>
      </c>
      <c r="H57" s="22">
        <f t="shared" si="0"/>
        <v>0</v>
      </c>
      <c r="I57" s="14"/>
      <c r="J57" s="14"/>
      <c r="K57" s="14"/>
    </row>
    <row r="58" spans="1:11" ht="25.5">
      <c r="A58" s="25" t="s">
        <v>106</v>
      </c>
      <c r="B58" s="26" t="s">
        <v>35</v>
      </c>
      <c r="C58" s="27" t="s">
        <v>102</v>
      </c>
      <c r="D58" s="27" t="s">
        <v>107</v>
      </c>
      <c r="E58" s="27"/>
      <c r="F58" s="24">
        <f>F60</f>
        <v>450000</v>
      </c>
      <c r="G58" s="24">
        <f>G60</f>
        <v>271843.5</v>
      </c>
      <c r="H58" s="22">
        <f t="shared" si="0"/>
        <v>-178156.5</v>
      </c>
      <c r="I58" s="14"/>
      <c r="J58" s="14"/>
      <c r="K58" s="14"/>
    </row>
    <row r="59" spans="1:11" ht="25.5">
      <c r="A59" s="25" t="s">
        <v>56</v>
      </c>
      <c r="B59" s="26" t="s">
        <v>35</v>
      </c>
      <c r="C59" s="27" t="s">
        <v>102</v>
      </c>
      <c r="D59" s="27" t="s">
        <v>107</v>
      </c>
      <c r="E59" s="27" t="s">
        <v>57</v>
      </c>
      <c r="F59" s="28">
        <f>F60</f>
        <v>450000</v>
      </c>
      <c r="G59" s="28">
        <f>G60</f>
        <v>271843.5</v>
      </c>
      <c r="H59" s="22">
        <f t="shared" si="0"/>
        <v>-178156.5</v>
      </c>
      <c r="I59" s="14"/>
      <c r="J59" s="14"/>
      <c r="K59" s="14"/>
    </row>
    <row r="60" spans="1:11" ht="25.5">
      <c r="A60" s="25" t="s">
        <v>58</v>
      </c>
      <c r="B60" s="26" t="s">
        <v>35</v>
      </c>
      <c r="C60" s="27" t="s">
        <v>102</v>
      </c>
      <c r="D60" s="27" t="s">
        <v>107</v>
      </c>
      <c r="E60" s="27" t="s">
        <v>212</v>
      </c>
      <c r="F60" s="28">
        <v>450000</v>
      </c>
      <c r="G60" s="28">
        <v>271843.5</v>
      </c>
      <c r="H60" s="22">
        <f t="shared" si="0"/>
        <v>-178156.5</v>
      </c>
      <c r="I60" s="14"/>
      <c r="J60" s="14"/>
      <c r="K60" s="14"/>
    </row>
    <row r="61" spans="1:11" ht="51">
      <c r="A61" s="25" t="s">
        <v>232</v>
      </c>
      <c r="B61" s="26" t="s">
        <v>35</v>
      </c>
      <c r="C61" s="27" t="s">
        <v>102</v>
      </c>
      <c r="D61" s="27" t="s">
        <v>108</v>
      </c>
      <c r="E61" s="27"/>
      <c r="F61" s="24">
        <f>F63</f>
        <v>120000</v>
      </c>
      <c r="G61" s="24">
        <f>G63</f>
        <v>80040</v>
      </c>
      <c r="H61" s="22">
        <f t="shared" si="0"/>
        <v>-39960</v>
      </c>
      <c r="I61" s="14"/>
      <c r="J61" s="14"/>
      <c r="K61" s="14"/>
    </row>
    <row r="62" spans="1:11" ht="25.5">
      <c r="A62" s="25" t="s">
        <v>56</v>
      </c>
      <c r="B62" s="26" t="s">
        <v>35</v>
      </c>
      <c r="C62" s="27" t="s">
        <v>102</v>
      </c>
      <c r="D62" s="27" t="s">
        <v>108</v>
      </c>
      <c r="E62" s="27" t="s">
        <v>57</v>
      </c>
      <c r="F62" s="28">
        <f>F63</f>
        <v>120000</v>
      </c>
      <c r="G62" s="28">
        <f>G63</f>
        <v>80040</v>
      </c>
      <c r="H62" s="22">
        <f t="shared" si="0"/>
        <v>-39960</v>
      </c>
      <c r="I62" s="14"/>
      <c r="J62" s="14"/>
      <c r="K62" s="14"/>
    </row>
    <row r="63" spans="1:11" ht="25.5">
      <c r="A63" s="25" t="s">
        <v>58</v>
      </c>
      <c r="B63" s="26" t="s">
        <v>35</v>
      </c>
      <c r="C63" s="27" t="s">
        <v>102</v>
      </c>
      <c r="D63" s="27" t="s">
        <v>108</v>
      </c>
      <c r="E63" s="27" t="s">
        <v>212</v>
      </c>
      <c r="F63" s="28">
        <v>120000</v>
      </c>
      <c r="G63" s="28">
        <v>80040</v>
      </c>
      <c r="H63" s="22">
        <f t="shared" si="0"/>
        <v>-39960</v>
      </c>
      <c r="I63" s="14"/>
      <c r="J63" s="14"/>
      <c r="K63" s="14"/>
    </row>
    <row r="64" spans="1:11" ht="25.5">
      <c r="A64" s="25" t="s">
        <v>110</v>
      </c>
      <c r="B64" s="26" t="s">
        <v>35</v>
      </c>
      <c r="C64" s="27" t="s">
        <v>102</v>
      </c>
      <c r="D64" s="27" t="s">
        <v>109</v>
      </c>
      <c r="E64" s="27"/>
      <c r="F64" s="24">
        <v>150000</v>
      </c>
      <c r="G64" s="24">
        <f>G65</f>
        <v>408116.5</v>
      </c>
      <c r="H64" s="22">
        <f t="shared" si="0"/>
        <v>258116.5</v>
      </c>
      <c r="I64" s="14"/>
      <c r="J64" s="14"/>
      <c r="K64" s="14"/>
    </row>
    <row r="65" spans="1:11" ht="25.5">
      <c r="A65" s="25" t="s">
        <v>111</v>
      </c>
      <c r="B65" s="26" t="s">
        <v>35</v>
      </c>
      <c r="C65" s="27" t="s">
        <v>102</v>
      </c>
      <c r="D65" s="27" t="s">
        <v>109</v>
      </c>
      <c r="E65" s="27" t="s">
        <v>57</v>
      </c>
      <c r="F65" s="28">
        <v>150000</v>
      </c>
      <c r="G65" s="28">
        <f>G66</f>
        <v>408116.5</v>
      </c>
      <c r="H65" s="22">
        <f t="shared" si="0"/>
        <v>258116.5</v>
      </c>
      <c r="I65" s="14"/>
      <c r="J65" s="14"/>
      <c r="K65" s="14"/>
    </row>
    <row r="66" spans="1:11" ht="25.5">
      <c r="A66" s="25" t="s">
        <v>112</v>
      </c>
      <c r="B66" s="26" t="s">
        <v>35</v>
      </c>
      <c r="C66" s="27" t="s">
        <v>102</v>
      </c>
      <c r="D66" s="27" t="s">
        <v>109</v>
      </c>
      <c r="E66" s="27" t="s">
        <v>212</v>
      </c>
      <c r="F66" s="28">
        <v>150000</v>
      </c>
      <c r="G66" s="28">
        <v>408116.5</v>
      </c>
      <c r="H66" s="22">
        <f t="shared" si="0"/>
        <v>258116.5</v>
      </c>
      <c r="I66" s="14"/>
      <c r="J66" s="14"/>
      <c r="K66" s="14"/>
    </row>
    <row r="67" spans="1:11">
      <c r="A67" s="25" t="s">
        <v>113</v>
      </c>
      <c r="B67" s="26" t="s">
        <v>35</v>
      </c>
      <c r="C67" s="27" t="s">
        <v>102</v>
      </c>
      <c r="D67" s="27" t="s">
        <v>114</v>
      </c>
      <c r="E67" s="27"/>
      <c r="F67" s="24">
        <f>F69</f>
        <v>40000</v>
      </c>
      <c r="G67" s="24">
        <f>G69</f>
        <v>0</v>
      </c>
      <c r="H67" s="22">
        <f t="shared" si="0"/>
        <v>-40000</v>
      </c>
      <c r="I67" s="14"/>
      <c r="J67" s="14"/>
      <c r="K67" s="14"/>
    </row>
    <row r="68" spans="1:11" ht="25.5">
      <c r="A68" s="25" t="s">
        <v>111</v>
      </c>
      <c r="B68" s="26" t="s">
        <v>35</v>
      </c>
      <c r="C68" s="27" t="s">
        <v>102</v>
      </c>
      <c r="D68" s="27" t="s">
        <v>114</v>
      </c>
      <c r="E68" s="27" t="s">
        <v>57</v>
      </c>
      <c r="F68" s="28">
        <f>F69</f>
        <v>40000</v>
      </c>
      <c r="G68" s="28">
        <f>G69</f>
        <v>0</v>
      </c>
      <c r="H68" s="22">
        <f t="shared" si="0"/>
        <v>-40000</v>
      </c>
      <c r="I68" s="14"/>
      <c r="J68" s="14"/>
      <c r="K68" s="14"/>
    </row>
    <row r="69" spans="1:11" ht="25.5">
      <c r="A69" s="25" t="s">
        <v>112</v>
      </c>
      <c r="B69" s="26" t="s">
        <v>35</v>
      </c>
      <c r="C69" s="27" t="s">
        <v>102</v>
      </c>
      <c r="D69" s="27" t="s">
        <v>114</v>
      </c>
      <c r="E69" s="27" t="s">
        <v>212</v>
      </c>
      <c r="F69" s="28">
        <v>40000</v>
      </c>
      <c r="G69" s="28">
        <v>0</v>
      </c>
      <c r="H69" s="22">
        <f t="shared" si="0"/>
        <v>-40000</v>
      </c>
      <c r="I69" s="14"/>
      <c r="J69" s="14"/>
      <c r="K69" s="14"/>
    </row>
    <row r="70" spans="1:11">
      <c r="A70" s="19" t="s">
        <v>115</v>
      </c>
      <c r="B70" s="20" t="s">
        <v>35</v>
      </c>
      <c r="C70" s="23" t="s">
        <v>116</v>
      </c>
      <c r="D70" s="23"/>
      <c r="E70" s="23"/>
      <c r="F70" s="46">
        <f>F73</f>
        <v>3024000</v>
      </c>
      <c r="G70" s="46">
        <f>G73</f>
        <v>3024000</v>
      </c>
      <c r="H70" s="22">
        <f t="shared" si="0"/>
        <v>0</v>
      </c>
      <c r="I70" s="14"/>
      <c r="J70" s="14"/>
      <c r="K70" s="14"/>
    </row>
    <row r="71" spans="1:11">
      <c r="A71" s="30" t="s">
        <v>117</v>
      </c>
      <c r="B71" s="20" t="s">
        <v>35</v>
      </c>
      <c r="C71" s="23" t="s">
        <v>118</v>
      </c>
      <c r="D71" s="23"/>
      <c r="E71" s="23"/>
      <c r="F71" s="24"/>
      <c r="G71" s="24"/>
      <c r="H71" s="22">
        <f t="shared" si="0"/>
        <v>0</v>
      </c>
      <c r="I71" s="14"/>
      <c r="J71" s="14"/>
      <c r="K71" s="14"/>
    </row>
    <row r="72" spans="1:11" ht="25.5">
      <c r="A72" s="25" t="s">
        <v>119</v>
      </c>
      <c r="B72" s="26" t="s">
        <v>35</v>
      </c>
      <c r="C72" s="27" t="s">
        <v>118</v>
      </c>
      <c r="D72" s="27" t="s">
        <v>120</v>
      </c>
      <c r="E72" s="27"/>
      <c r="F72" s="28"/>
      <c r="G72" s="28"/>
      <c r="H72" s="22">
        <f t="shared" si="0"/>
        <v>0</v>
      </c>
      <c r="I72" s="14"/>
      <c r="J72" s="14"/>
      <c r="K72" s="14"/>
    </row>
    <row r="73" spans="1:11" ht="38.25">
      <c r="A73" s="25" t="s">
        <v>272</v>
      </c>
      <c r="B73" s="26" t="s">
        <v>35</v>
      </c>
      <c r="C73" s="27" t="s">
        <v>118</v>
      </c>
      <c r="D73" s="27" t="s">
        <v>124</v>
      </c>
      <c r="E73" s="27"/>
      <c r="F73" s="24">
        <f>F80+F77+F74+F83+F84</f>
        <v>3024000</v>
      </c>
      <c r="G73" s="24">
        <f>G80+G77+G74+G83+G84</f>
        <v>3024000</v>
      </c>
      <c r="H73" s="22">
        <f t="shared" ref="H73:H140" si="1">G73-F73</f>
        <v>0</v>
      </c>
      <c r="I73" s="14"/>
      <c r="J73" s="14"/>
      <c r="K73" s="14"/>
    </row>
    <row r="74" spans="1:11" ht="25.5">
      <c r="A74" s="25" t="s">
        <v>224</v>
      </c>
      <c r="B74" s="26" t="s">
        <v>35</v>
      </c>
      <c r="C74" s="27" t="s">
        <v>118</v>
      </c>
      <c r="D74" s="27" t="s">
        <v>126</v>
      </c>
      <c r="E74" s="27"/>
      <c r="F74" s="28">
        <f>F75</f>
        <v>150000</v>
      </c>
      <c r="G74" s="28">
        <f>G75</f>
        <v>70000</v>
      </c>
      <c r="H74" s="22">
        <f t="shared" si="1"/>
        <v>-80000</v>
      </c>
      <c r="I74" s="14"/>
      <c r="J74" s="14"/>
      <c r="K74" s="14"/>
    </row>
    <row r="75" spans="1:11" ht="25.5">
      <c r="A75" s="25" t="s">
        <v>225</v>
      </c>
      <c r="B75" s="26" t="s">
        <v>35</v>
      </c>
      <c r="C75" s="27" t="s">
        <v>118</v>
      </c>
      <c r="D75" s="27" t="s">
        <v>126</v>
      </c>
      <c r="E75" s="27" t="s">
        <v>57</v>
      </c>
      <c r="F75" s="28">
        <f>F76</f>
        <v>150000</v>
      </c>
      <c r="G75" s="28">
        <f>G76</f>
        <v>70000</v>
      </c>
      <c r="H75" s="22">
        <f t="shared" si="1"/>
        <v>-80000</v>
      </c>
      <c r="I75" s="14"/>
      <c r="J75" s="14"/>
      <c r="K75" s="14"/>
    </row>
    <row r="76" spans="1:11" ht="25.5">
      <c r="A76" s="25" t="s">
        <v>226</v>
      </c>
      <c r="B76" s="26" t="s">
        <v>35</v>
      </c>
      <c r="C76" s="27" t="s">
        <v>118</v>
      </c>
      <c r="D76" s="27" t="s">
        <v>126</v>
      </c>
      <c r="E76" s="27" t="s">
        <v>212</v>
      </c>
      <c r="F76" s="28">
        <v>150000</v>
      </c>
      <c r="G76" s="28">
        <v>70000</v>
      </c>
      <c r="H76" s="22">
        <f t="shared" si="1"/>
        <v>-80000</v>
      </c>
      <c r="I76" s="14"/>
      <c r="J76" s="14"/>
      <c r="K76" s="14"/>
    </row>
    <row r="77" spans="1:11" ht="25.5">
      <c r="A77" s="25" t="s">
        <v>227</v>
      </c>
      <c r="B77" s="26" t="s">
        <v>35</v>
      </c>
      <c r="C77" s="27" t="s">
        <v>118</v>
      </c>
      <c r="D77" s="27" t="s">
        <v>228</v>
      </c>
      <c r="E77" s="27"/>
      <c r="F77" s="28">
        <f>F78</f>
        <v>656896.68999999994</v>
      </c>
      <c r="G77" s="28">
        <f>G78</f>
        <v>0</v>
      </c>
      <c r="H77" s="22">
        <f t="shared" si="1"/>
        <v>-656896.68999999994</v>
      </c>
      <c r="I77" s="14"/>
      <c r="J77" s="14"/>
      <c r="K77" s="14"/>
    </row>
    <row r="78" spans="1:11" ht="25.5">
      <c r="A78" s="25" t="s">
        <v>225</v>
      </c>
      <c r="B78" s="26" t="s">
        <v>35</v>
      </c>
      <c r="C78" s="27" t="s">
        <v>118</v>
      </c>
      <c r="D78" s="27" t="s">
        <v>228</v>
      </c>
      <c r="E78" s="27" t="s">
        <v>57</v>
      </c>
      <c r="F78" s="28">
        <f>F79</f>
        <v>656896.68999999994</v>
      </c>
      <c r="G78" s="28">
        <f>G79</f>
        <v>0</v>
      </c>
      <c r="H78" s="22">
        <f t="shared" si="1"/>
        <v>-656896.68999999994</v>
      </c>
      <c r="I78" s="14"/>
      <c r="J78" s="14"/>
      <c r="K78" s="14"/>
    </row>
    <row r="79" spans="1:11" ht="25.5">
      <c r="A79" s="25" t="s">
        <v>226</v>
      </c>
      <c r="B79" s="26" t="s">
        <v>35</v>
      </c>
      <c r="C79" s="27" t="s">
        <v>118</v>
      </c>
      <c r="D79" s="27" t="s">
        <v>228</v>
      </c>
      <c r="E79" s="27" t="s">
        <v>212</v>
      </c>
      <c r="F79" s="28">
        <v>656896.68999999994</v>
      </c>
      <c r="G79" s="28">
        <v>0</v>
      </c>
      <c r="H79" s="22">
        <f t="shared" si="1"/>
        <v>-656896.68999999994</v>
      </c>
      <c r="I79" s="14"/>
      <c r="J79" s="14"/>
      <c r="K79" s="14"/>
    </row>
    <row r="80" spans="1:11" ht="38.25">
      <c r="A80" s="25" t="s">
        <v>125</v>
      </c>
      <c r="B80" s="26" t="s">
        <v>35</v>
      </c>
      <c r="C80" s="27" t="s">
        <v>118</v>
      </c>
      <c r="D80" s="27" t="s">
        <v>229</v>
      </c>
      <c r="E80" s="27"/>
      <c r="F80" s="28">
        <f>F81</f>
        <v>874000</v>
      </c>
      <c r="G80" s="28">
        <f>G81</f>
        <v>1610896.69</v>
      </c>
      <c r="H80" s="22">
        <f t="shared" si="1"/>
        <v>736896.69</v>
      </c>
      <c r="I80" s="14"/>
      <c r="J80" s="14"/>
      <c r="K80" s="14"/>
    </row>
    <row r="81" spans="1:11" ht="25.5">
      <c r="A81" s="25" t="s">
        <v>225</v>
      </c>
      <c r="B81" s="26" t="s">
        <v>35</v>
      </c>
      <c r="C81" s="27" t="s">
        <v>118</v>
      </c>
      <c r="D81" s="27" t="s">
        <v>229</v>
      </c>
      <c r="E81" s="27" t="s">
        <v>57</v>
      </c>
      <c r="F81" s="28">
        <f>F82</f>
        <v>874000</v>
      </c>
      <c r="G81" s="28">
        <f>G82</f>
        <v>1610896.69</v>
      </c>
      <c r="H81" s="22">
        <f t="shared" si="1"/>
        <v>736896.69</v>
      </c>
      <c r="I81" s="14"/>
      <c r="J81" s="14"/>
      <c r="K81" s="14"/>
    </row>
    <row r="82" spans="1:11" ht="25.5">
      <c r="A82" s="25" t="s">
        <v>226</v>
      </c>
      <c r="B82" s="26" t="s">
        <v>35</v>
      </c>
      <c r="C82" s="27" t="s">
        <v>118</v>
      </c>
      <c r="D82" s="27" t="s">
        <v>229</v>
      </c>
      <c r="E82" s="27" t="s">
        <v>212</v>
      </c>
      <c r="F82" s="28">
        <v>874000</v>
      </c>
      <c r="G82" s="28">
        <v>1610896.69</v>
      </c>
      <c r="H82" s="22">
        <f t="shared" si="1"/>
        <v>736896.69</v>
      </c>
      <c r="I82" s="14"/>
      <c r="J82" s="14"/>
      <c r="K82" s="14"/>
    </row>
    <row r="83" spans="1:11" ht="51">
      <c r="A83" s="25" t="s">
        <v>322</v>
      </c>
      <c r="B83" s="26" t="s">
        <v>35</v>
      </c>
      <c r="C83" s="27" t="s">
        <v>118</v>
      </c>
      <c r="D83" s="27" t="s">
        <v>323</v>
      </c>
      <c r="E83" s="27" t="s">
        <v>59</v>
      </c>
      <c r="F83" s="28">
        <v>343103.31</v>
      </c>
      <c r="G83" s="24">
        <v>127500</v>
      </c>
      <c r="H83" s="22">
        <f>G83-F83</f>
        <v>-215603.31</v>
      </c>
      <c r="I83" s="14"/>
      <c r="J83" s="14"/>
      <c r="K83" s="14"/>
    </row>
    <row r="84" spans="1:11" ht="51">
      <c r="A84" s="25" t="s">
        <v>324</v>
      </c>
      <c r="B84" s="26" t="s">
        <v>35</v>
      </c>
      <c r="C84" s="27" t="s">
        <v>118</v>
      </c>
      <c r="D84" s="27" t="s">
        <v>325</v>
      </c>
      <c r="E84" s="27" t="s">
        <v>59</v>
      </c>
      <c r="F84" s="28">
        <v>1000000</v>
      </c>
      <c r="G84" s="24">
        <v>1215603.31</v>
      </c>
      <c r="H84" s="22">
        <f>G84-F84</f>
        <v>215603.31000000006</v>
      </c>
      <c r="I84" s="14"/>
      <c r="J84" s="14"/>
      <c r="K84" s="14"/>
    </row>
    <row r="85" spans="1:11">
      <c r="A85" s="47" t="s">
        <v>127</v>
      </c>
      <c r="B85" s="39" t="s">
        <v>35</v>
      </c>
      <c r="C85" s="45" t="s">
        <v>128</v>
      </c>
      <c r="D85" s="45"/>
      <c r="E85" s="45"/>
      <c r="F85" s="46">
        <f>F91+F86</f>
        <v>7853393.7599999998</v>
      </c>
      <c r="G85" s="46">
        <f>G91+G86</f>
        <v>7853393.7599999998</v>
      </c>
      <c r="H85" s="22">
        <f t="shared" si="1"/>
        <v>0</v>
      </c>
      <c r="I85" s="14"/>
      <c r="J85" s="14"/>
      <c r="K85" s="14"/>
    </row>
    <row r="86" spans="1:11">
      <c r="A86" s="38" t="s">
        <v>129</v>
      </c>
      <c r="B86" s="39" t="s">
        <v>35</v>
      </c>
      <c r="C86" s="45" t="s">
        <v>130</v>
      </c>
      <c r="D86" s="44"/>
      <c r="E86" s="44"/>
      <c r="F86" s="46">
        <f>F88</f>
        <v>150000</v>
      </c>
      <c r="G86" s="46">
        <f>G88</f>
        <v>150000</v>
      </c>
      <c r="H86" s="22">
        <f t="shared" si="1"/>
        <v>0</v>
      </c>
      <c r="I86" s="14"/>
      <c r="J86" s="14"/>
      <c r="K86" s="14"/>
    </row>
    <row r="87" spans="1:11" ht="38.25" hidden="1">
      <c r="A87" s="66" t="s">
        <v>131</v>
      </c>
      <c r="B87" s="43" t="s">
        <v>35</v>
      </c>
      <c r="C87" s="44" t="s">
        <v>130</v>
      </c>
      <c r="D87" s="44" t="s">
        <v>269</v>
      </c>
      <c r="E87" s="45"/>
      <c r="F87" s="71">
        <f>F90</f>
        <v>0</v>
      </c>
      <c r="G87" s="71">
        <f>G90</f>
        <v>0</v>
      </c>
      <c r="H87" s="22">
        <f t="shared" si="1"/>
        <v>0</v>
      </c>
      <c r="I87" s="14"/>
      <c r="J87" s="14"/>
      <c r="K87" s="14"/>
    </row>
    <row r="88" spans="1:11" ht="38.25">
      <c r="A88" s="31" t="s">
        <v>273</v>
      </c>
      <c r="B88" s="26" t="s">
        <v>35</v>
      </c>
      <c r="C88" s="27" t="s">
        <v>130</v>
      </c>
      <c r="D88" s="27" t="s">
        <v>268</v>
      </c>
      <c r="E88" s="23"/>
      <c r="F88" s="28">
        <f>F89</f>
        <v>150000</v>
      </c>
      <c r="G88" s="28">
        <f>G89</f>
        <v>150000</v>
      </c>
      <c r="H88" s="22">
        <f t="shared" si="1"/>
        <v>0</v>
      </c>
      <c r="I88" s="14"/>
      <c r="J88" s="14"/>
      <c r="K88" s="14"/>
    </row>
    <row r="89" spans="1:11" ht="25.5">
      <c r="A89" s="25" t="s">
        <v>111</v>
      </c>
      <c r="B89" s="26" t="s">
        <v>35</v>
      </c>
      <c r="C89" s="27" t="s">
        <v>130</v>
      </c>
      <c r="D89" s="27" t="s">
        <v>268</v>
      </c>
      <c r="E89" s="27" t="s">
        <v>57</v>
      </c>
      <c r="F89" s="28">
        <v>150000</v>
      </c>
      <c r="G89" s="28">
        <v>150000</v>
      </c>
      <c r="H89" s="22">
        <f t="shared" si="1"/>
        <v>0</v>
      </c>
      <c r="I89" s="14"/>
      <c r="J89" s="14"/>
      <c r="K89" s="14"/>
    </row>
    <row r="90" spans="1:11" ht="25.5" hidden="1">
      <c r="A90" s="66" t="s">
        <v>112</v>
      </c>
      <c r="B90" s="43" t="s">
        <v>35</v>
      </c>
      <c r="C90" s="44" t="s">
        <v>130</v>
      </c>
      <c r="D90" s="44" t="s">
        <v>268</v>
      </c>
      <c r="E90" s="44" t="s">
        <v>212</v>
      </c>
      <c r="F90" s="46">
        <v>0</v>
      </c>
      <c r="G90" s="46">
        <v>0</v>
      </c>
      <c r="H90" s="22">
        <f t="shared" si="1"/>
        <v>0</v>
      </c>
      <c r="I90" s="14"/>
      <c r="J90" s="14"/>
      <c r="K90" s="14"/>
    </row>
    <row r="91" spans="1:11">
      <c r="A91" s="38" t="s">
        <v>137</v>
      </c>
      <c r="B91" s="39" t="s">
        <v>35</v>
      </c>
      <c r="C91" s="45" t="s">
        <v>138</v>
      </c>
      <c r="D91" s="44"/>
      <c r="E91" s="44"/>
      <c r="F91" s="46">
        <f>F92</f>
        <v>7703393.7599999998</v>
      </c>
      <c r="G91" s="46">
        <f>G92</f>
        <v>7703393.7599999998</v>
      </c>
      <c r="H91" s="22">
        <f t="shared" si="1"/>
        <v>0</v>
      </c>
      <c r="I91" s="14"/>
      <c r="J91" s="14"/>
      <c r="K91" s="14"/>
    </row>
    <row r="92" spans="1:11" ht="38.25">
      <c r="A92" s="25" t="s">
        <v>139</v>
      </c>
      <c r="B92" s="26" t="s">
        <v>35</v>
      </c>
      <c r="C92" s="27" t="s">
        <v>138</v>
      </c>
      <c r="D92" s="32" t="s">
        <v>140</v>
      </c>
      <c r="E92" s="27"/>
      <c r="F92" s="28">
        <f>F93</f>
        <v>7703393.7599999998</v>
      </c>
      <c r="G92" s="28">
        <f>G93</f>
        <v>7703393.7599999998</v>
      </c>
      <c r="H92" s="22">
        <f t="shared" si="1"/>
        <v>0</v>
      </c>
      <c r="I92" s="14"/>
      <c r="J92" s="14"/>
      <c r="K92" s="14"/>
    </row>
    <row r="93" spans="1:11" ht="38.25">
      <c r="A93" s="33" t="s">
        <v>274</v>
      </c>
      <c r="B93" s="26" t="s">
        <v>35</v>
      </c>
      <c r="C93" s="27" t="s">
        <v>138</v>
      </c>
      <c r="D93" s="32" t="s">
        <v>141</v>
      </c>
      <c r="E93" s="27"/>
      <c r="F93" s="17">
        <f>F96+F99+F103+F109+F112+F115+F119+F125+F126+F130+F138+F141+F135+F100+F118</f>
        <v>7703393.7599999998</v>
      </c>
      <c r="G93" s="17">
        <f>G96+G99+G103+G109+G112+G115+G119+G125+G126+G130+G138+G141+G135+G100+G118</f>
        <v>7703393.7599999998</v>
      </c>
      <c r="H93" s="22">
        <f t="shared" si="1"/>
        <v>0</v>
      </c>
      <c r="I93" s="14"/>
      <c r="J93" s="14"/>
      <c r="K93" s="14"/>
    </row>
    <row r="94" spans="1:11" ht="51">
      <c r="A94" s="29" t="s">
        <v>142</v>
      </c>
      <c r="B94" s="26" t="s">
        <v>35</v>
      </c>
      <c r="C94" s="27" t="s">
        <v>138</v>
      </c>
      <c r="D94" s="32" t="s">
        <v>143</v>
      </c>
      <c r="E94" s="27"/>
      <c r="F94" s="28">
        <f>F96</f>
        <v>545404.86</v>
      </c>
      <c r="G94" s="28">
        <f>G96</f>
        <v>740764.86</v>
      </c>
      <c r="H94" s="22">
        <f t="shared" si="1"/>
        <v>195360</v>
      </c>
      <c r="I94" s="14"/>
      <c r="J94" s="14"/>
      <c r="K94" s="14"/>
    </row>
    <row r="95" spans="1:11" ht="25.5">
      <c r="A95" s="25" t="s">
        <v>56</v>
      </c>
      <c r="B95" s="26" t="s">
        <v>35</v>
      </c>
      <c r="C95" s="27" t="s">
        <v>138</v>
      </c>
      <c r="D95" s="32" t="s">
        <v>143</v>
      </c>
      <c r="E95" s="27" t="s">
        <v>57</v>
      </c>
      <c r="F95" s="28">
        <f>F96</f>
        <v>545404.86</v>
      </c>
      <c r="G95" s="28">
        <f>G96</f>
        <v>740764.86</v>
      </c>
      <c r="H95" s="22">
        <f t="shared" si="1"/>
        <v>195360</v>
      </c>
      <c r="I95" s="14"/>
      <c r="J95" s="14"/>
      <c r="K95" s="14"/>
    </row>
    <row r="96" spans="1:11">
      <c r="A96" s="25" t="s">
        <v>230</v>
      </c>
      <c r="B96" s="26" t="s">
        <v>35</v>
      </c>
      <c r="C96" s="27" t="s">
        <v>138</v>
      </c>
      <c r="D96" s="32" t="s">
        <v>143</v>
      </c>
      <c r="E96" s="27" t="s">
        <v>212</v>
      </c>
      <c r="F96" s="24">
        <v>545404.86</v>
      </c>
      <c r="G96" s="24">
        <v>740764.86</v>
      </c>
      <c r="H96" s="22">
        <f t="shared" si="1"/>
        <v>195360</v>
      </c>
      <c r="I96" s="14"/>
      <c r="J96" s="14"/>
      <c r="K96" s="14"/>
    </row>
    <row r="97" spans="1:11" ht="25.5">
      <c r="A97" s="25" t="s">
        <v>144</v>
      </c>
      <c r="B97" s="26" t="s">
        <v>35</v>
      </c>
      <c r="C97" s="27" t="s">
        <v>138</v>
      </c>
      <c r="D97" s="32" t="s">
        <v>145</v>
      </c>
      <c r="E97" s="27"/>
      <c r="F97" s="28">
        <f>F98</f>
        <v>374000</v>
      </c>
      <c r="G97" s="28">
        <f>G98</f>
        <v>374000</v>
      </c>
      <c r="H97" s="22">
        <f t="shared" si="1"/>
        <v>0</v>
      </c>
      <c r="I97" s="14"/>
      <c r="J97" s="14"/>
      <c r="K97" s="14"/>
    </row>
    <row r="98" spans="1:11" ht="25.5">
      <c r="A98" s="25" t="s">
        <v>56</v>
      </c>
      <c r="B98" s="26" t="s">
        <v>35</v>
      </c>
      <c r="C98" s="27" t="s">
        <v>138</v>
      </c>
      <c r="D98" s="32" t="s">
        <v>145</v>
      </c>
      <c r="E98" s="27" t="s">
        <v>57</v>
      </c>
      <c r="F98" s="28">
        <f>F99</f>
        <v>374000</v>
      </c>
      <c r="G98" s="28">
        <f>G99</f>
        <v>374000</v>
      </c>
      <c r="H98" s="22">
        <f t="shared" si="1"/>
        <v>0</v>
      </c>
      <c r="I98" s="14"/>
      <c r="J98" s="14"/>
      <c r="K98" s="14"/>
    </row>
    <row r="99" spans="1:11" ht="25.5">
      <c r="A99" s="25" t="s">
        <v>58</v>
      </c>
      <c r="B99" s="26" t="s">
        <v>35</v>
      </c>
      <c r="C99" s="27" t="s">
        <v>138</v>
      </c>
      <c r="D99" s="32" t="s">
        <v>145</v>
      </c>
      <c r="E99" s="27" t="s">
        <v>212</v>
      </c>
      <c r="F99" s="24">
        <v>374000</v>
      </c>
      <c r="G99" s="24">
        <v>374000</v>
      </c>
      <c r="H99" s="22">
        <f t="shared" si="1"/>
        <v>0</v>
      </c>
      <c r="I99" s="14"/>
      <c r="J99" s="14"/>
      <c r="K99" s="14"/>
    </row>
    <row r="100" spans="1:11" ht="25.5">
      <c r="A100" s="25" t="s">
        <v>326</v>
      </c>
      <c r="B100" s="26" t="s">
        <v>35</v>
      </c>
      <c r="C100" s="27" t="s">
        <v>138</v>
      </c>
      <c r="D100" s="32" t="s">
        <v>327</v>
      </c>
      <c r="E100" s="27" t="s">
        <v>59</v>
      </c>
      <c r="F100" s="24">
        <v>1805648.76</v>
      </c>
      <c r="G100" s="24">
        <v>1805648.76</v>
      </c>
      <c r="H100" s="22">
        <f>G100-F100</f>
        <v>0</v>
      </c>
      <c r="I100" s="14"/>
      <c r="J100" s="14"/>
      <c r="K100" s="14"/>
    </row>
    <row r="101" spans="1:11" ht="25.5">
      <c r="A101" s="25" t="s">
        <v>146</v>
      </c>
      <c r="B101" s="26" t="s">
        <v>35</v>
      </c>
      <c r="C101" s="27" t="s">
        <v>147</v>
      </c>
      <c r="D101" s="32" t="s">
        <v>148</v>
      </c>
      <c r="E101" s="27"/>
      <c r="F101" s="28">
        <f>F102</f>
        <v>172702</v>
      </c>
      <c r="G101" s="28">
        <f>G102</f>
        <v>236505</v>
      </c>
      <c r="H101" s="22">
        <f t="shared" si="1"/>
        <v>63803</v>
      </c>
      <c r="I101" s="14"/>
      <c r="J101" s="14"/>
      <c r="K101" s="14"/>
    </row>
    <row r="102" spans="1:11" ht="25.5">
      <c r="A102" s="25" t="s">
        <v>56</v>
      </c>
      <c r="B102" s="26" t="s">
        <v>35</v>
      </c>
      <c r="C102" s="27" t="s">
        <v>138</v>
      </c>
      <c r="D102" s="32" t="s">
        <v>148</v>
      </c>
      <c r="E102" s="27" t="s">
        <v>57</v>
      </c>
      <c r="F102" s="28">
        <f>F103</f>
        <v>172702</v>
      </c>
      <c r="G102" s="28">
        <f>G103</f>
        <v>236505</v>
      </c>
      <c r="H102" s="22">
        <f t="shared" si="1"/>
        <v>63803</v>
      </c>
      <c r="I102" s="14"/>
      <c r="J102" s="14"/>
      <c r="K102" s="14"/>
    </row>
    <row r="103" spans="1:11" ht="25.5">
      <c r="A103" s="25" t="s">
        <v>58</v>
      </c>
      <c r="B103" s="26" t="s">
        <v>35</v>
      </c>
      <c r="C103" s="27" t="s">
        <v>147</v>
      </c>
      <c r="D103" s="32" t="s">
        <v>148</v>
      </c>
      <c r="E103" s="27" t="s">
        <v>212</v>
      </c>
      <c r="F103" s="24">
        <v>172702</v>
      </c>
      <c r="G103" s="24">
        <v>236505</v>
      </c>
      <c r="H103" s="22">
        <f t="shared" si="1"/>
        <v>63803</v>
      </c>
      <c r="I103" s="14"/>
      <c r="J103" s="14"/>
      <c r="K103" s="14"/>
    </row>
    <row r="104" spans="1:11" ht="38.25" hidden="1">
      <c r="A104" s="25" t="s">
        <v>149</v>
      </c>
      <c r="B104" s="26" t="s">
        <v>35</v>
      </c>
      <c r="C104" s="27" t="s">
        <v>147</v>
      </c>
      <c r="D104" s="32" t="s">
        <v>150</v>
      </c>
      <c r="E104" s="27"/>
      <c r="F104" s="28">
        <f>F106</f>
        <v>0</v>
      </c>
      <c r="G104" s="28">
        <f>G106</f>
        <v>0</v>
      </c>
      <c r="H104" s="22">
        <f t="shared" si="1"/>
        <v>0</v>
      </c>
      <c r="I104" s="14"/>
      <c r="J104" s="14"/>
      <c r="K104" s="14"/>
    </row>
    <row r="105" spans="1:11" ht="25.5" hidden="1">
      <c r="A105" s="25" t="s">
        <v>56</v>
      </c>
      <c r="B105" s="26" t="s">
        <v>35</v>
      </c>
      <c r="C105" s="27" t="s">
        <v>147</v>
      </c>
      <c r="D105" s="32" t="s">
        <v>150</v>
      </c>
      <c r="E105" s="27" t="s">
        <v>57</v>
      </c>
      <c r="F105" s="28">
        <f>F106</f>
        <v>0</v>
      </c>
      <c r="G105" s="28">
        <f>G106</f>
        <v>0</v>
      </c>
      <c r="H105" s="22">
        <f t="shared" si="1"/>
        <v>0</v>
      </c>
      <c r="I105" s="14"/>
      <c r="J105" s="14"/>
      <c r="K105" s="14"/>
    </row>
    <row r="106" spans="1:11" ht="25.5" hidden="1">
      <c r="A106" s="25" t="s">
        <v>58</v>
      </c>
      <c r="B106" s="26" t="s">
        <v>35</v>
      </c>
      <c r="C106" s="27" t="s">
        <v>147</v>
      </c>
      <c r="D106" s="32" t="s">
        <v>150</v>
      </c>
      <c r="E106" s="27" t="s">
        <v>212</v>
      </c>
      <c r="F106" s="24">
        <v>0</v>
      </c>
      <c r="G106" s="24">
        <v>0</v>
      </c>
      <c r="H106" s="22">
        <f t="shared" si="1"/>
        <v>0</v>
      </c>
      <c r="I106" s="14"/>
      <c r="J106" s="14"/>
      <c r="K106" s="14"/>
    </row>
    <row r="107" spans="1:11" ht="25.5">
      <c r="A107" s="25" t="s">
        <v>151</v>
      </c>
      <c r="B107" s="26" t="s">
        <v>35</v>
      </c>
      <c r="C107" s="27" t="s">
        <v>147</v>
      </c>
      <c r="D107" s="32" t="s">
        <v>152</v>
      </c>
      <c r="E107" s="27"/>
      <c r="F107" s="28">
        <f>F109</f>
        <v>200000</v>
      </c>
      <c r="G107" s="28">
        <f>G109</f>
        <v>136197</v>
      </c>
      <c r="H107" s="22">
        <f t="shared" si="1"/>
        <v>-63803</v>
      </c>
      <c r="I107" s="14"/>
      <c r="J107" s="14"/>
      <c r="K107" s="14"/>
    </row>
    <row r="108" spans="1:11" ht="25.5">
      <c r="A108" s="25" t="s">
        <v>56</v>
      </c>
      <c r="B108" s="26" t="s">
        <v>35</v>
      </c>
      <c r="C108" s="27" t="s">
        <v>147</v>
      </c>
      <c r="D108" s="32" t="s">
        <v>152</v>
      </c>
      <c r="E108" s="27" t="s">
        <v>57</v>
      </c>
      <c r="F108" s="28">
        <f>F109</f>
        <v>200000</v>
      </c>
      <c r="G108" s="28">
        <f>G109</f>
        <v>136197</v>
      </c>
      <c r="H108" s="22">
        <f t="shared" si="1"/>
        <v>-63803</v>
      </c>
      <c r="I108" s="14"/>
      <c r="J108" s="14"/>
      <c r="K108" s="14"/>
    </row>
    <row r="109" spans="1:11" ht="25.5">
      <c r="A109" s="25" t="s">
        <v>58</v>
      </c>
      <c r="B109" s="26" t="s">
        <v>35</v>
      </c>
      <c r="C109" s="27" t="s">
        <v>147</v>
      </c>
      <c r="D109" s="32" t="s">
        <v>152</v>
      </c>
      <c r="E109" s="27" t="s">
        <v>212</v>
      </c>
      <c r="F109" s="24">
        <v>200000</v>
      </c>
      <c r="G109" s="24">
        <v>136197</v>
      </c>
      <c r="H109" s="22">
        <f t="shared" si="1"/>
        <v>-63803</v>
      </c>
      <c r="I109" s="14"/>
      <c r="J109" s="14"/>
      <c r="K109" s="14"/>
    </row>
    <row r="110" spans="1:11">
      <c r="A110" s="25" t="s">
        <v>153</v>
      </c>
      <c r="B110" s="26" t="s">
        <v>35</v>
      </c>
      <c r="C110" s="27" t="s">
        <v>147</v>
      </c>
      <c r="D110" s="32" t="s">
        <v>154</v>
      </c>
      <c r="E110" s="27"/>
      <c r="F110" s="28">
        <f>F112</f>
        <v>120000</v>
      </c>
      <c r="G110" s="28">
        <f>G112</f>
        <v>120000</v>
      </c>
      <c r="H110" s="22">
        <f t="shared" si="1"/>
        <v>0</v>
      </c>
      <c r="I110" s="14"/>
      <c r="J110" s="14"/>
      <c r="K110" s="14"/>
    </row>
    <row r="111" spans="1:11" ht="25.5">
      <c r="A111" s="25" t="s">
        <v>56</v>
      </c>
      <c r="B111" s="26" t="s">
        <v>35</v>
      </c>
      <c r="C111" s="27" t="s">
        <v>147</v>
      </c>
      <c r="D111" s="32" t="s">
        <v>154</v>
      </c>
      <c r="E111" s="27" t="s">
        <v>57</v>
      </c>
      <c r="F111" s="28">
        <f>F112</f>
        <v>120000</v>
      </c>
      <c r="G111" s="28">
        <f>G112</f>
        <v>120000</v>
      </c>
      <c r="H111" s="22">
        <f t="shared" si="1"/>
        <v>0</v>
      </c>
      <c r="I111" s="14"/>
      <c r="J111" s="14"/>
      <c r="K111" s="14"/>
    </row>
    <row r="112" spans="1:11" ht="25.5">
      <c r="A112" s="25" t="s">
        <v>58</v>
      </c>
      <c r="B112" s="26" t="s">
        <v>35</v>
      </c>
      <c r="C112" s="27" t="s">
        <v>147</v>
      </c>
      <c r="D112" s="32" t="s">
        <v>154</v>
      </c>
      <c r="E112" s="27" t="s">
        <v>212</v>
      </c>
      <c r="F112" s="24">
        <v>120000</v>
      </c>
      <c r="G112" s="24">
        <v>120000</v>
      </c>
      <c r="H112" s="22">
        <f t="shared" si="1"/>
        <v>0</v>
      </c>
      <c r="I112" s="14"/>
      <c r="J112" s="14"/>
      <c r="K112" s="14"/>
    </row>
    <row r="113" spans="1:11" ht="38.25">
      <c r="A113" s="25" t="s">
        <v>155</v>
      </c>
      <c r="B113" s="26" t="s">
        <v>35</v>
      </c>
      <c r="C113" s="27" t="s">
        <v>138</v>
      </c>
      <c r="D113" s="32" t="s">
        <v>156</v>
      </c>
      <c r="E113" s="27"/>
      <c r="F113" s="28">
        <f>F114</f>
        <v>276056.64</v>
      </c>
      <c r="G113" s="28">
        <f>G114</f>
        <v>276056.64</v>
      </c>
      <c r="H113" s="22">
        <f t="shared" si="1"/>
        <v>0</v>
      </c>
      <c r="I113" s="14"/>
      <c r="J113" s="14"/>
      <c r="K113" s="14"/>
    </row>
    <row r="114" spans="1:11" ht="25.5">
      <c r="A114" s="25" t="s">
        <v>56</v>
      </c>
      <c r="B114" s="26" t="s">
        <v>35</v>
      </c>
      <c r="C114" s="27" t="s">
        <v>138</v>
      </c>
      <c r="D114" s="32" t="s">
        <v>156</v>
      </c>
      <c r="E114" s="27" t="s">
        <v>57</v>
      </c>
      <c r="F114" s="28">
        <f>F115</f>
        <v>276056.64</v>
      </c>
      <c r="G114" s="28">
        <f>G115</f>
        <v>276056.64</v>
      </c>
      <c r="H114" s="22">
        <f t="shared" si="1"/>
        <v>0</v>
      </c>
      <c r="I114" s="14"/>
      <c r="J114" s="14"/>
      <c r="K114" s="14"/>
    </row>
    <row r="115" spans="1:11" ht="25.5">
      <c r="A115" s="25" t="s">
        <v>58</v>
      </c>
      <c r="B115" s="26" t="s">
        <v>35</v>
      </c>
      <c r="C115" s="27" t="s">
        <v>138</v>
      </c>
      <c r="D115" s="32" t="s">
        <v>156</v>
      </c>
      <c r="E115" s="27" t="s">
        <v>212</v>
      </c>
      <c r="F115" s="24">
        <v>276056.64</v>
      </c>
      <c r="G115" s="24">
        <v>276056.64</v>
      </c>
      <c r="H115" s="22">
        <f t="shared" si="1"/>
        <v>0</v>
      </c>
      <c r="I115" s="14"/>
      <c r="J115" s="14"/>
      <c r="K115" s="14"/>
    </row>
    <row r="116" spans="1:11" ht="25.5">
      <c r="A116" s="29" t="s">
        <v>157</v>
      </c>
      <c r="B116" s="26" t="s">
        <v>35</v>
      </c>
      <c r="C116" s="27" t="s">
        <v>138</v>
      </c>
      <c r="D116" s="32" t="s">
        <v>158</v>
      </c>
      <c r="E116" s="34"/>
      <c r="F116" s="28">
        <f>F117</f>
        <v>80000</v>
      </c>
      <c r="G116" s="28">
        <f>G117</f>
        <v>80000</v>
      </c>
      <c r="H116" s="22">
        <f t="shared" si="1"/>
        <v>0</v>
      </c>
      <c r="I116" s="14"/>
      <c r="J116" s="14"/>
      <c r="K116" s="14"/>
    </row>
    <row r="117" spans="1:11" ht="25.5">
      <c r="A117" s="29" t="s">
        <v>56</v>
      </c>
      <c r="B117" s="26" t="s">
        <v>35</v>
      </c>
      <c r="C117" s="27" t="s">
        <v>138</v>
      </c>
      <c r="D117" s="32" t="s">
        <v>158</v>
      </c>
      <c r="E117" s="27" t="s">
        <v>57</v>
      </c>
      <c r="F117" s="28">
        <v>80000</v>
      </c>
      <c r="G117" s="28">
        <f>G119</f>
        <v>80000</v>
      </c>
      <c r="H117" s="22">
        <f t="shared" si="1"/>
        <v>0</v>
      </c>
      <c r="I117" s="14"/>
      <c r="J117" s="14"/>
      <c r="K117" s="14"/>
    </row>
    <row r="118" spans="1:11" ht="38.25">
      <c r="A118" s="29" t="s">
        <v>338</v>
      </c>
      <c r="B118" s="26" t="s">
        <v>35</v>
      </c>
      <c r="C118" s="27" t="s">
        <v>138</v>
      </c>
      <c r="D118" s="32" t="s">
        <v>339</v>
      </c>
      <c r="E118" s="27" t="s">
        <v>57</v>
      </c>
      <c r="F118" s="28">
        <v>500000</v>
      </c>
      <c r="G118" s="28">
        <v>500000</v>
      </c>
      <c r="H118" s="22">
        <f t="shared" si="1"/>
        <v>0</v>
      </c>
      <c r="I118" s="14"/>
      <c r="J118" s="14"/>
      <c r="K118" s="14"/>
    </row>
    <row r="119" spans="1:11" ht="25.5">
      <c r="A119" s="29" t="s">
        <v>58</v>
      </c>
      <c r="B119" s="26" t="s">
        <v>35</v>
      </c>
      <c r="C119" s="27" t="s">
        <v>138</v>
      </c>
      <c r="D119" s="32" t="s">
        <v>158</v>
      </c>
      <c r="E119" s="27" t="s">
        <v>212</v>
      </c>
      <c r="F119" s="24">
        <v>80000</v>
      </c>
      <c r="G119" s="24">
        <v>80000</v>
      </c>
      <c r="H119" s="22">
        <f t="shared" si="1"/>
        <v>0</v>
      </c>
      <c r="I119" s="14"/>
      <c r="J119" s="14"/>
      <c r="K119" s="14"/>
    </row>
    <row r="120" spans="1:11" ht="25.5" hidden="1">
      <c r="A120" s="25" t="s">
        <v>159</v>
      </c>
      <c r="B120" s="26" t="s">
        <v>35</v>
      </c>
      <c r="C120" s="27" t="s">
        <v>138</v>
      </c>
      <c r="D120" s="32" t="s">
        <v>260</v>
      </c>
      <c r="E120" s="27"/>
      <c r="F120" s="28">
        <f>F121</f>
        <v>0</v>
      </c>
      <c r="G120" s="28">
        <f>G121</f>
        <v>0</v>
      </c>
      <c r="H120" s="22">
        <f t="shared" si="1"/>
        <v>0</v>
      </c>
      <c r="I120" s="14"/>
      <c r="J120" s="14"/>
      <c r="K120" s="14"/>
    </row>
    <row r="121" spans="1:11" ht="25.5" hidden="1">
      <c r="A121" s="29" t="s">
        <v>56</v>
      </c>
      <c r="B121" s="26" t="s">
        <v>35</v>
      </c>
      <c r="C121" s="27" t="s">
        <v>138</v>
      </c>
      <c r="D121" s="32" t="s">
        <v>260</v>
      </c>
      <c r="E121" s="27" t="s">
        <v>57</v>
      </c>
      <c r="F121" s="28">
        <f>F122</f>
        <v>0</v>
      </c>
      <c r="G121" s="28">
        <f>G122</f>
        <v>0</v>
      </c>
      <c r="H121" s="22">
        <f t="shared" si="1"/>
        <v>0</v>
      </c>
      <c r="I121" s="14"/>
      <c r="J121" s="14"/>
      <c r="K121" s="14"/>
    </row>
    <row r="122" spans="1:11" ht="25.5" hidden="1">
      <c r="A122" s="29" t="s">
        <v>58</v>
      </c>
      <c r="B122" s="26" t="s">
        <v>35</v>
      </c>
      <c r="C122" s="27" t="s">
        <v>138</v>
      </c>
      <c r="D122" s="32" t="s">
        <v>260</v>
      </c>
      <c r="E122" s="27" t="s">
        <v>212</v>
      </c>
      <c r="F122" s="24">
        <v>0</v>
      </c>
      <c r="G122" s="24">
        <v>0</v>
      </c>
      <c r="H122" s="22">
        <f t="shared" si="1"/>
        <v>0</v>
      </c>
      <c r="I122" s="14"/>
      <c r="J122" s="14"/>
      <c r="K122" s="14"/>
    </row>
    <row r="123" spans="1:11" ht="25.5">
      <c r="A123" s="25" t="s">
        <v>161</v>
      </c>
      <c r="B123" s="26" t="s">
        <v>35</v>
      </c>
      <c r="C123" s="27" t="s">
        <v>147</v>
      </c>
      <c r="D123" s="32" t="s">
        <v>162</v>
      </c>
      <c r="E123" s="27"/>
      <c r="F123" s="28">
        <f>F124</f>
        <v>2484581.5</v>
      </c>
      <c r="G123" s="28">
        <f>G124</f>
        <v>2289221.5</v>
      </c>
      <c r="H123" s="22">
        <f t="shared" si="1"/>
        <v>-195360</v>
      </c>
      <c r="I123" s="14"/>
      <c r="J123" s="14"/>
      <c r="K123" s="14"/>
    </row>
    <row r="124" spans="1:11" ht="25.5">
      <c r="A124" s="25" t="s">
        <v>56</v>
      </c>
      <c r="B124" s="26" t="s">
        <v>35</v>
      </c>
      <c r="C124" s="27" t="s">
        <v>147</v>
      </c>
      <c r="D124" s="32" t="s">
        <v>162</v>
      </c>
      <c r="E124" s="27" t="s">
        <v>57</v>
      </c>
      <c r="F124" s="28">
        <f>F125</f>
        <v>2484581.5</v>
      </c>
      <c r="G124" s="28">
        <f>G125</f>
        <v>2289221.5</v>
      </c>
      <c r="H124" s="22">
        <f t="shared" si="1"/>
        <v>-195360</v>
      </c>
      <c r="I124" s="14"/>
      <c r="J124" s="14"/>
      <c r="K124" s="14"/>
    </row>
    <row r="125" spans="1:11" ht="25.5">
      <c r="A125" s="25" t="s">
        <v>58</v>
      </c>
      <c r="B125" s="26" t="s">
        <v>35</v>
      </c>
      <c r="C125" s="27" t="s">
        <v>147</v>
      </c>
      <c r="D125" s="32" t="s">
        <v>162</v>
      </c>
      <c r="E125" s="27" t="s">
        <v>212</v>
      </c>
      <c r="F125" s="24">
        <v>2484581.5</v>
      </c>
      <c r="G125" s="24">
        <v>2289221.5</v>
      </c>
      <c r="H125" s="22">
        <f t="shared" si="1"/>
        <v>-195360</v>
      </c>
      <c r="I125" s="14"/>
      <c r="J125" s="14"/>
      <c r="K125" s="14"/>
    </row>
    <row r="126" spans="1:11" ht="25.5">
      <c r="A126" s="25" t="s">
        <v>276</v>
      </c>
      <c r="B126" s="26" t="s">
        <v>35</v>
      </c>
      <c r="C126" s="27" t="s">
        <v>138</v>
      </c>
      <c r="D126" s="32" t="s">
        <v>257</v>
      </c>
      <c r="E126" s="27"/>
      <c r="F126" s="24">
        <f>F129</f>
        <v>415000</v>
      </c>
      <c r="G126" s="24">
        <f>G129</f>
        <v>415000</v>
      </c>
      <c r="H126" s="22">
        <f t="shared" si="1"/>
        <v>0</v>
      </c>
      <c r="I126" s="14"/>
      <c r="J126" s="14"/>
      <c r="K126" s="14"/>
    </row>
    <row r="127" spans="1:11" ht="25.5">
      <c r="A127" s="25" t="s">
        <v>258</v>
      </c>
      <c r="B127" s="26" t="s">
        <v>35</v>
      </c>
      <c r="C127" s="27" t="s">
        <v>138</v>
      </c>
      <c r="D127" s="32" t="s">
        <v>257</v>
      </c>
      <c r="E127" s="27"/>
      <c r="F127" s="24"/>
      <c r="G127" s="24"/>
      <c r="H127" s="22">
        <f t="shared" si="1"/>
        <v>0</v>
      </c>
      <c r="I127" s="14"/>
      <c r="J127" s="14"/>
      <c r="K127" s="14"/>
    </row>
    <row r="128" spans="1:11" ht="25.5">
      <c r="A128" s="29" t="s">
        <v>56</v>
      </c>
      <c r="B128" s="26" t="s">
        <v>35</v>
      </c>
      <c r="C128" s="27" t="s">
        <v>138</v>
      </c>
      <c r="D128" s="32" t="s">
        <v>257</v>
      </c>
      <c r="E128" s="27" t="s">
        <v>57</v>
      </c>
      <c r="F128" s="28">
        <f>F129</f>
        <v>415000</v>
      </c>
      <c r="G128" s="28">
        <f>G129</f>
        <v>415000</v>
      </c>
      <c r="H128" s="22">
        <f t="shared" si="1"/>
        <v>0</v>
      </c>
      <c r="I128" s="14"/>
      <c r="J128" s="14"/>
      <c r="K128" s="14"/>
    </row>
    <row r="129" spans="1:11" ht="25.5">
      <c r="A129" s="29" t="s">
        <v>58</v>
      </c>
      <c r="B129" s="26" t="s">
        <v>35</v>
      </c>
      <c r="C129" s="27" t="s">
        <v>138</v>
      </c>
      <c r="D129" s="32" t="s">
        <v>257</v>
      </c>
      <c r="E129" s="27" t="s">
        <v>212</v>
      </c>
      <c r="F129" s="28">
        <v>415000</v>
      </c>
      <c r="G129" s="28">
        <v>415000</v>
      </c>
      <c r="H129" s="22">
        <f t="shared" si="1"/>
        <v>0</v>
      </c>
      <c r="I129" s="14"/>
      <c r="J129" s="14"/>
      <c r="K129" s="14"/>
    </row>
    <row r="130" spans="1:11" ht="25.5" hidden="1">
      <c r="A130" s="25" t="s">
        <v>277</v>
      </c>
      <c r="B130" s="26" t="s">
        <v>35</v>
      </c>
      <c r="C130" s="27" t="s">
        <v>138</v>
      </c>
      <c r="D130" s="32" t="s">
        <v>270</v>
      </c>
      <c r="E130" s="27"/>
      <c r="F130" s="24">
        <f>F131</f>
        <v>0</v>
      </c>
      <c r="G130" s="24">
        <f>G131</f>
        <v>0</v>
      </c>
      <c r="H130" s="22">
        <f t="shared" si="1"/>
        <v>0</v>
      </c>
      <c r="I130" s="14"/>
      <c r="J130" s="14"/>
      <c r="K130" s="14"/>
    </row>
    <row r="131" spans="1:11" ht="25.5" hidden="1">
      <c r="A131" s="29" t="s">
        <v>56</v>
      </c>
      <c r="B131" s="26" t="s">
        <v>35</v>
      </c>
      <c r="C131" s="27" t="s">
        <v>138</v>
      </c>
      <c r="D131" s="32" t="s">
        <v>270</v>
      </c>
      <c r="E131" s="27" t="s">
        <v>57</v>
      </c>
      <c r="F131" s="28">
        <f>F132</f>
        <v>0</v>
      </c>
      <c r="G131" s="28">
        <f>G132</f>
        <v>0</v>
      </c>
      <c r="H131" s="22">
        <f t="shared" si="1"/>
        <v>0</v>
      </c>
      <c r="I131" s="14"/>
      <c r="J131" s="14"/>
      <c r="K131" s="14"/>
    </row>
    <row r="132" spans="1:11" ht="25.5" hidden="1">
      <c r="A132" s="29" t="s">
        <v>58</v>
      </c>
      <c r="B132" s="26" t="s">
        <v>35</v>
      </c>
      <c r="C132" s="27" t="s">
        <v>138</v>
      </c>
      <c r="D132" s="32" t="s">
        <v>270</v>
      </c>
      <c r="E132" s="27" t="s">
        <v>212</v>
      </c>
      <c r="F132" s="28">
        <v>0</v>
      </c>
      <c r="G132" s="28">
        <v>0</v>
      </c>
      <c r="H132" s="22">
        <f t="shared" si="1"/>
        <v>0</v>
      </c>
      <c r="I132" s="14"/>
      <c r="J132" s="14"/>
      <c r="K132" s="14"/>
    </row>
    <row r="133" spans="1:11" ht="76.5">
      <c r="A133" s="29" t="s">
        <v>315</v>
      </c>
      <c r="B133" s="26" t="s">
        <v>35</v>
      </c>
      <c r="C133" s="27" t="s">
        <v>147</v>
      </c>
      <c r="D133" s="27" t="s">
        <v>280</v>
      </c>
      <c r="E133" s="27"/>
      <c r="F133" s="28">
        <f>F135</f>
        <v>150000</v>
      </c>
      <c r="G133" s="28">
        <f>G135</f>
        <v>150000</v>
      </c>
      <c r="H133" s="22">
        <f t="shared" si="1"/>
        <v>0</v>
      </c>
      <c r="I133" s="14"/>
      <c r="J133" s="14"/>
      <c r="K133" s="14"/>
    </row>
    <row r="134" spans="1:11" ht="25.5">
      <c r="A134" s="29" t="s">
        <v>56</v>
      </c>
      <c r="B134" s="26" t="s">
        <v>35</v>
      </c>
      <c r="C134" s="27" t="s">
        <v>147</v>
      </c>
      <c r="D134" s="27" t="s">
        <v>279</v>
      </c>
      <c r="E134" s="27" t="s">
        <v>57</v>
      </c>
      <c r="F134" s="28">
        <f>F135</f>
        <v>150000</v>
      </c>
      <c r="G134" s="28">
        <f>G135</f>
        <v>150000</v>
      </c>
      <c r="H134" s="22">
        <f t="shared" si="1"/>
        <v>0</v>
      </c>
      <c r="I134" s="14"/>
      <c r="J134" s="14"/>
      <c r="K134" s="14"/>
    </row>
    <row r="135" spans="1:11" ht="25.5">
      <c r="A135" s="29" t="s">
        <v>58</v>
      </c>
      <c r="B135" s="26" t="s">
        <v>35</v>
      </c>
      <c r="C135" s="27" t="s">
        <v>147</v>
      </c>
      <c r="D135" s="27" t="s">
        <v>279</v>
      </c>
      <c r="E135" s="27" t="s">
        <v>212</v>
      </c>
      <c r="F135" s="24">
        <v>150000</v>
      </c>
      <c r="G135" s="24">
        <v>150000</v>
      </c>
      <c r="H135" s="22">
        <f t="shared" si="1"/>
        <v>0</v>
      </c>
      <c r="I135" s="14"/>
      <c r="J135" s="14"/>
      <c r="K135" s="14"/>
    </row>
    <row r="136" spans="1:11" ht="51">
      <c r="A136" s="29" t="s">
        <v>278</v>
      </c>
      <c r="B136" s="26" t="s">
        <v>35</v>
      </c>
      <c r="C136" s="27" t="s">
        <v>147</v>
      </c>
      <c r="D136" s="27" t="s">
        <v>260</v>
      </c>
      <c r="E136" s="27"/>
      <c r="F136" s="24">
        <f>F138</f>
        <v>180000</v>
      </c>
      <c r="G136" s="24">
        <f>G138</f>
        <v>180000</v>
      </c>
      <c r="H136" s="22">
        <f t="shared" si="1"/>
        <v>0</v>
      </c>
      <c r="I136" s="14"/>
      <c r="J136" s="14"/>
      <c r="K136" s="14"/>
    </row>
    <row r="137" spans="1:11" ht="25.5">
      <c r="A137" s="29" t="s">
        <v>56</v>
      </c>
      <c r="B137" s="26" t="s">
        <v>35</v>
      </c>
      <c r="C137" s="27" t="s">
        <v>147</v>
      </c>
      <c r="D137" s="27" t="s">
        <v>260</v>
      </c>
      <c r="E137" s="27" t="s">
        <v>57</v>
      </c>
      <c r="F137" s="28">
        <f>F138</f>
        <v>180000</v>
      </c>
      <c r="G137" s="28">
        <f>G138</f>
        <v>180000</v>
      </c>
      <c r="H137" s="22">
        <f t="shared" si="1"/>
        <v>0</v>
      </c>
      <c r="I137" s="14"/>
      <c r="J137" s="14"/>
      <c r="K137" s="14"/>
    </row>
    <row r="138" spans="1:11" ht="25.5">
      <c r="A138" s="29" t="s">
        <v>58</v>
      </c>
      <c r="B138" s="26" t="s">
        <v>35</v>
      </c>
      <c r="C138" s="27" t="s">
        <v>147</v>
      </c>
      <c r="D138" s="27" t="s">
        <v>260</v>
      </c>
      <c r="E138" s="27" t="s">
        <v>212</v>
      </c>
      <c r="F138" s="24">
        <v>180000</v>
      </c>
      <c r="G138" s="24">
        <v>180000</v>
      </c>
      <c r="H138" s="22">
        <f t="shared" si="1"/>
        <v>0</v>
      </c>
      <c r="I138" s="14"/>
      <c r="J138" s="14"/>
      <c r="K138" s="14"/>
    </row>
    <row r="139" spans="1:11" ht="38.25">
      <c r="A139" s="29" t="s">
        <v>281</v>
      </c>
      <c r="B139" s="26" t="s">
        <v>35</v>
      </c>
      <c r="C139" s="27" t="s">
        <v>147</v>
      </c>
      <c r="D139" s="27" t="s">
        <v>261</v>
      </c>
      <c r="E139" s="27"/>
      <c r="F139" s="24"/>
      <c r="G139" s="24"/>
      <c r="H139" s="22">
        <f t="shared" si="1"/>
        <v>0</v>
      </c>
      <c r="I139" s="14"/>
      <c r="J139" s="14"/>
      <c r="K139" s="14"/>
    </row>
    <row r="140" spans="1:11" ht="25.5">
      <c r="A140" s="29" t="s">
        <v>56</v>
      </c>
      <c r="B140" s="26" t="s">
        <v>35</v>
      </c>
      <c r="C140" s="27" t="s">
        <v>147</v>
      </c>
      <c r="D140" s="27" t="s">
        <v>261</v>
      </c>
      <c r="E140" s="27" t="s">
        <v>57</v>
      </c>
      <c r="F140" s="28">
        <f>F141</f>
        <v>400000</v>
      </c>
      <c r="G140" s="28">
        <f>G141</f>
        <v>400000</v>
      </c>
      <c r="H140" s="22">
        <f t="shared" si="1"/>
        <v>0</v>
      </c>
      <c r="I140" s="14"/>
      <c r="J140" s="14"/>
      <c r="K140" s="14"/>
    </row>
    <row r="141" spans="1:11" ht="25.5">
      <c r="A141" s="29" t="s">
        <v>58</v>
      </c>
      <c r="B141" s="26" t="s">
        <v>35</v>
      </c>
      <c r="C141" s="27" t="s">
        <v>147</v>
      </c>
      <c r="D141" s="27" t="s">
        <v>261</v>
      </c>
      <c r="E141" s="27" t="s">
        <v>212</v>
      </c>
      <c r="F141" s="24">
        <v>400000</v>
      </c>
      <c r="G141" s="24">
        <v>400000</v>
      </c>
      <c r="H141" s="22">
        <f t="shared" ref="H141:H179" si="2">G141-F141</f>
        <v>0</v>
      </c>
      <c r="I141" s="14"/>
      <c r="J141" s="14"/>
      <c r="K141" s="14"/>
    </row>
    <row r="142" spans="1:11">
      <c r="A142" s="47" t="s">
        <v>163</v>
      </c>
      <c r="B142" s="39" t="s">
        <v>35</v>
      </c>
      <c r="C142" s="45" t="s">
        <v>164</v>
      </c>
      <c r="D142" s="45"/>
      <c r="E142" s="45"/>
      <c r="F142" s="46">
        <f>F143</f>
        <v>14070</v>
      </c>
      <c r="G142" s="46">
        <f>G143</f>
        <v>14070</v>
      </c>
      <c r="H142" s="22">
        <f t="shared" si="2"/>
        <v>0</v>
      </c>
      <c r="I142" s="14"/>
      <c r="J142" s="14"/>
      <c r="K142" s="14"/>
    </row>
    <row r="143" spans="1:11" ht="25.5">
      <c r="A143" s="30" t="s">
        <v>165</v>
      </c>
      <c r="B143" s="20" t="s">
        <v>35</v>
      </c>
      <c r="C143" s="23" t="s">
        <v>166</v>
      </c>
      <c r="D143" s="23"/>
      <c r="E143" s="23"/>
      <c r="F143" s="28">
        <f>F148</f>
        <v>14070</v>
      </c>
      <c r="G143" s="28">
        <f>G148</f>
        <v>14070</v>
      </c>
      <c r="H143" s="22">
        <f t="shared" si="2"/>
        <v>0</v>
      </c>
      <c r="I143" s="14"/>
      <c r="J143" s="14"/>
      <c r="K143" s="14"/>
    </row>
    <row r="144" spans="1:11" ht="51">
      <c r="A144" s="29" t="s">
        <v>259</v>
      </c>
      <c r="B144" s="26" t="s">
        <v>35</v>
      </c>
      <c r="C144" s="27" t="s">
        <v>166</v>
      </c>
      <c r="D144" s="27" t="s">
        <v>40</v>
      </c>
      <c r="E144" s="27"/>
      <c r="F144" s="28">
        <f t="shared" ref="F144:G147" si="3">F145</f>
        <v>14070</v>
      </c>
      <c r="G144" s="28">
        <f t="shared" si="3"/>
        <v>14070</v>
      </c>
      <c r="H144" s="22">
        <f t="shared" si="2"/>
        <v>0</v>
      </c>
      <c r="I144" s="14"/>
      <c r="J144" s="14"/>
      <c r="K144" s="14"/>
    </row>
    <row r="145" spans="1:11" ht="25.5">
      <c r="A145" s="29" t="s">
        <v>167</v>
      </c>
      <c r="B145" s="26" t="s">
        <v>35</v>
      </c>
      <c r="C145" s="27" t="s">
        <v>166</v>
      </c>
      <c r="D145" s="27" t="s">
        <v>168</v>
      </c>
      <c r="E145" s="27"/>
      <c r="F145" s="28">
        <f t="shared" si="3"/>
        <v>14070</v>
      </c>
      <c r="G145" s="28">
        <f t="shared" si="3"/>
        <v>14070</v>
      </c>
      <c r="H145" s="22">
        <f t="shared" si="2"/>
        <v>0</v>
      </c>
      <c r="I145" s="14"/>
      <c r="J145" s="14"/>
      <c r="K145" s="14"/>
    </row>
    <row r="146" spans="1:11">
      <c r="A146" s="29" t="s">
        <v>169</v>
      </c>
      <c r="B146" s="26" t="s">
        <v>35</v>
      </c>
      <c r="C146" s="27" t="s">
        <v>166</v>
      </c>
      <c r="D146" s="27" t="s">
        <v>168</v>
      </c>
      <c r="E146" s="27"/>
      <c r="F146" s="28">
        <f t="shared" si="3"/>
        <v>14070</v>
      </c>
      <c r="G146" s="28">
        <f t="shared" si="3"/>
        <v>14070</v>
      </c>
      <c r="H146" s="22">
        <f t="shared" si="2"/>
        <v>0</v>
      </c>
      <c r="I146" s="14"/>
      <c r="J146" s="14"/>
      <c r="K146" s="14"/>
    </row>
    <row r="147" spans="1:11" ht="25.5">
      <c r="A147" s="29" t="s">
        <v>56</v>
      </c>
      <c r="B147" s="26" t="s">
        <v>35</v>
      </c>
      <c r="C147" s="27" t="s">
        <v>166</v>
      </c>
      <c r="D147" s="27" t="s">
        <v>168</v>
      </c>
      <c r="E147" s="27" t="s">
        <v>57</v>
      </c>
      <c r="F147" s="28">
        <f t="shared" si="3"/>
        <v>14070</v>
      </c>
      <c r="G147" s="28">
        <f t="shared" si="3"/>
        <v>14070</v>
      </c>
      <c r="H147" s="22">
        <f t="shared" si="2"/>
        <v>0</v>
      </c>
      <c r="I147" s="14"/>
      <c r="J147" s="14"/>
      <c r="K147" s="14"/>
    </row>
    <row r="148" spans="1:11" ht="25.5">
      <c r="A148" s="29" t="s">
        <v>58</v>
      </c>
      <c r="B148" s="26" t="s">
        <v>35</v>
      </c>
      <c r="C148" s="27" t="s">
        <v>166</v>
      </c>
      <c r="D148" s="27" t="s">
        <v>168</v>
      </c>
      <c r="E148" s="27" t="s">
        <v>212</v>
      </c>
      <c r="F148" s="28">
        <v>14070</v>
      </c>
      <c r="G148" s="28">
        <v>14070</v>
      </c>
      <c r="H148" s="22">
        <f t="shared" si="2"/>
        <v>0</v>
      </c>
      <c r="I148" s="14"/>
      <c r="J148" s="14"/>
      <c r="K148" s="14"/>
    </row>
    <row r="149" spans="1:11">
      <c r="A149" s="47" t="s">
        <v>170</v>
      </c>
      <c r="B149" s="39" t="s">
        <v>35</v>
      </c>
      <c r="C149" s="45" t="s">
        <v>171</v>
      </c>
      <c r="D149" s="45"/>
      <c r="E149" s="45"/>
      <c r="F149" s="46">
        <f>F150</f>
        <v>3200000</v>
      </c>
      <c r="G149" s="46">
        <f>G150</f>
        <v>3200000</v>
      </c>
      <c r="H149" s="22">
        <f t="shared" si="2"/>
        <v>0</v>
      </c>
      <c r="I149" s="14"/>
      <c r="J149" s="14"/>
      <c r="K149" s="14"/>
    </row>
    <row r="150" spans="1:11">
      <c r="A150" s="30" t="s">
        <v>172</v>
      </c>
      <c r="B150" s="20" t="s">
        <v>35</v>
      </c>
      <c r="C150" s="23" t="s">
        <v>173</v>
      </c>
      <c r="D150" s="23"/>
      <c r="E150" s="23"/>
      <c r="F150" s="24">
        <f>F154</f>
        <v>3200000</v>
      </c>
      <c r="G150" s="24">
        <f>G154</f>
        <v>3200000</v>
      </c>
      <c r="H150" s="22">
        <f t="shared" si="2"/>
        <v>0</v>
      </c>
      <c r="I150" s="14"/>
      <c r="J150" s="14"/>
      <c r="K150" s="14"/>
    </row>
    <row r="151" spans="1:11" ht="25.5">
      <c r="A151" s="29" t="s">
        <v>174</v>
      </c>
      <c r="B151" s="26" t="s">
        <v>35</v>
      </c>
      <c r="C151" s="27" t="s">
        <v>173</v>
      </c>
      <c r="D151" s="27" t="s">
        <v>175</v>
      </c>
      <c r="E151" s="35"/>
      <c r="F151" s="28">
        <f>F155</f>
        <v>3000000</v>
      </c>
      <c r="G151" s="28">
        <f>G155</f>
        <v>3000000</v>
      </c>
      <c r="H151" s="22">
        <f t="shared" si="2"/>
        <v>0</v>
      </c>
      <c r="I151" s="14"/>
      <c r="J151" s="14"/>
      <c r="K151" s="14"/>
    </row>
    <row r="152" spans="1:11" ht="25.5">
      <c r="A152" s="29" t="s">
        <v>285</v>
      </c>
      <c r="B152" s="26" t="s">
        <v>35</v>
      </c>
      <c r="C152" s="27" t="s">
        <v>173</v>
      </c>
      <c r="D152" s="27" t="s">
        <v>176</v>
      </c>
      <c r="E152" s="27"/>
      <c r="F152" s="28">
        <f>F155</f>
        <v>3000000</v>
      </c>
      <c r="G152" s="28">
        <f>G155</f>
        <v>3000000</v>
      </c>
      <c r="H152" s="22">
        <f t="shared" si="2"/>
        <v>0</v>
      </c>
      <c r="I152" s="14"/>
      <c r="J152" s="14"/>
      <c r="K152" s="14"/>
    </row>
    <row r="153" spans="1:11" ht="38.25">
      <c r="A153" s="29" t="s">
        <v>177</v>
      </c>
      <c r="B153" s="26" t="s">
        <v>35</v>
      </c>
      <c r="C153" s="27" t="s">
        <v>173</v>
      </c>
      <c r="D153" s="27" t="s">
        <v>286</v>
      </c>
      <c r="E153" s="27"/>
      <c r="F153" s="28">
        <f>F155</f>
        <v>3000000</v>
      </c>
      <c r="G153" s="28">
        <f>G155</f>
        <v>3000000</v>
      </c>
      <c r="H153" s="22">
        <f t="shared" si="2"/>
        <v>0</v>
      </c>
      <c r="I153" s="14"/>
      <c r="J153" s="14"/>
      <c r="K153" s="14"/>
    </row>
    <row r="154" spans="1:11">
      <c r="A154" s="29" t="s">
        <v>178</v>
      </c>
      <c r="B154" s="26" t="s">
        <v>35</v>
      </c>
      <c r="C154" s="27" t="s">
        <v>173</v>
      </c>
      <c r="D154" s="27" t="s">
        <v>286</v>
      </c>
      <c r="E154" s="27" t="s">
        <v>180</v>
      </c>
      <c r="F154" s="28">
        <v>3200000</v>
      </c>
      <c r="G154" s="28">
        <v>3200000</v>
      </c>
      <c r="H154" s="22">
        <f t="shared" si="2"/>
        <v>0</v>
      </c>
      <c r="I154" s="14"/>
      <c r="J154" s="14"/>
      <c r="K154" s="14"/>
    </row>
    <row r="155" spans="1:11" hidden="1">
      <c r="A155" s="29" t="s">
        <v>26</v>
      </c>
      <c r="B155" s="26" t="s">
        <v>35</v>
      </c>
      <c r="C155" s="27" t="s">
        <v>173</v>
      </c>
      <c r="D155" s="27" t="s">
        <v>286</v>
      </c>
      <c r="E155" s="27" t="s">
        <v>180</v>
      </c>
      <c r="F155" s="28">
        <v>3000000</v>
      </c>
      <c r="G155" s="28">
        <v>3000000</v>
      </c>
      <c r="H155" s="22">
        <f t="shared" si="2"/>
        <v>0</v>
      </c>
      <c r="I155" s="14"/>
      <c r="J155" s="14"/>
      <c r="K155" s="14"/>
    </row>
    <row r="156" spans="1:11">
      <c r="A156" s="47" t="s">
        <v>181</v>
      </c>
      <c r="B156" s="39" t="s">
        <v>35</v>
      </c>
      <c r="C156" s="45" t="s">
        <v>182</v>
      </c>
      <c r="D156" s="45"/>
      <c r="E156" s="45"/>
      <c r="F156" s="46">
        <f>F157</f>
        <v>245194</v>
      </c>
      <c r="G156" s="46">
        <f>G157</f>
        <v>245194</v>
      </c>
      <c r="H156" s="22">
        <f t="shared" si="2"/>
        <v>0</v>
      </c>
      <c r="I156" s="14"/>
      <c r="J156" s="14"/>
      <c r="K156" s="14"/>
    </row>
    <row r="157" spans="1:11">
      <c r="A157" s="47" t="s">
        <v>183</v>
      </c>
      <c r="B157" s="39" t="s">
        <v>35</v>
      </c>
      <c r="C157" s="45" t="s">
        <v>184</v>
      </c>
      <c r="D157" s="45"/>
      <c r="E157" s="45"/>
      <c r="F157" s="46">
        <f>F161+F164</f>
        <v>245194</v>
      </c>
      <c r="G157" s="46">
        <v>245194</v>
      </c>
      <c r="H157" s="22">
        <f t="shared" si="2"/>
        <v>0</v>
      </c>
      <c r="I157" s="14"/>
      <c r="J157" s="14"/>
      <c r="K157" s="14"/>
    </row>
    <row r="158" spans="1:11" ht="25.5">
      <c r="A158" s="29" t="s">
        <v>185</v>
      </c>
      <c r="B158" s="26" t="s">
        <v>35</v>
      </c>
      <c r="C158" s="27" t="s">
        <v>184</v>
      </c>
      <c r="D158" s="27" t="s">
        <v>186</v>
      </c>
      <c r="E158" s="27"/>
      <c r="F158" s="28">
        <f>F161</f>
        <v>0</v>
      </c>
      <c r="G158" s="28">
        <f>G161</f>
        <v>0</v>
      </c>
      <c r="H158" s="22">
        <f t="shared" si="2"/>
        <v>0</v>
      </c>
      <c r="I158" s="14"/>
      <c r="J158" s="14"/>
      <c r="K158" s="14"/>
    </row>
    <row r="159" spans="1:11" ht="25.5">
      <c r="A159" s="29" t="s">
        <v>240</v>
      </c>
      <c r="B159" s="26" t="s">
        <v>35</v>
      </c>
      <c r="C159" s="27" t="s">
        <v>184</v>
      </c>
      <c r="D159" s="27" t="s">
        <v>188</v>
      </c>
      <c r="E159" s="27"/>
      <c r="F159" s="28">
        <f>F161</f>
        <v>0</v>
      </c>
      <c r="G159" s="28">
        <f>G161</f>
        <v>0</v>
      </c>
      <c r="H159" s="22">
        <f t="shared" si="2"/>
        <v>0</v>
      </c>
      <c r="I159" s="14"/>
      <c r="J159" s="14"/>
      <c r="K159" s="14"/>
    </row>
    <row r="160" spans="1:11" hidden="1">
      <c r="A160" s="29" t="s">
        <v>189</v>
      </c>
      <c r="B160" s="26" t="s">
        <v>35</v>
      </c>
      <c r="C160" s="27" t="s">
        <v>184</v>
      </c>
      <c r="D160" s="27" t="s">
        <v>190</v>
      </c>
      <c r="E160" s="27" t="s">
        <v>191</v>
      </c>
      <c r="F160" s="28">
        <f>F161</f>
        <v>0</v>
      </c>
      <c r="G160" s="28">
        <f>G161</f>
        <v>0</v>
      </c>
      <c r="H160" s="22">
        <f t="shared" si="2"/>
        <v>0</v>
      </c>
      <c r="I160" s="14"/>
      <c r="J160" s="14"/>
      <c r="K160" s="14"/>
    </row>
    <row r="161" spans="1:11" ht="25.5">
      <c r="A161" s="29" t="s">
        <v>192</v>
      </c>
      <c r="B161" s="26" t="s">
        <v>35</v>
      </c>
      <c r="C161" s="27" t="s">
        <v>184</v>
      </c>
      <c r="D161" s="27" t="s">
        <v>190</v>
      </c>
      <c r="E161" s="27" t="s">
        <v>193</v>
      </c>
      <c r="F161" s="24">
        <v>0</v>
      </c>
      <c r="G161" s="24">
        <v>0</v>
      </c>
      <c r="H161" s="22">
        <f t="shared" si="2"/>
        <v>0</v>
      </c>
      <c r="I161" s="14"/>
      <c r="J161" s="14"/>
      <c r="K161" s="14"/>
    </row>
    <row r="162" spans="1:11" ht="38.25">
      <c r="A162" s="29" t="s">
        <v>282</v>
      </c>
      <c r="B162" s="26" t="s">
        <v>35</v>
      </c>
      <c r="C162" s="27" t="s">
        <v>184</v>
      </c>
      <c r="D162" s="27" t="s">
        <v>194</v>
      </c>
      <c r="E162" s="27"/>
      <c r="F162" s="28">
        <f>F164</f>
        <v>245194</v>
      </c>
      <c r="G162" s="28">
        <f>G164</f>
        <v>245194</v>
      </c>
      <c r="H162" s="22">
        <f t="shared" si="2"/>
        <v>0</v>
      </c>
      <c r="I162" s="14"/>
      <c r="J162" s="14"/>
      <c r="K162" s="14"/>
    </row>
    <row r="163" spans="1:11" ht="25.5" hidden="1">
      <c r="A163" s="29" t="s">
        <v>195</v>
      </c>
      <c r="B163" s="26" t="s">
        <v>35</v>
      </c>
      <c r="C163" s="27" t="s">
        <v>184</v>
      </c>
      <c r="D163" s="27" t="s">
        <v>194</v>
      </c>
      <c r="E163" s="27" t="s">
        <v>191</v>
      </c>
      <c r="F163" s="28">
        <f>F164</f>
        <v>245194</v>
      </c>
      <c r="G163" s="28">
        <f>G164</f>
        <v>245194</v>
      </c>
      <c r="H163" s="22">
        <f t="shared" si="2"/>
        <v>0</v>
      </c>
      <c r="I163" s="14"/>
      <c r="J163" s="14"/>
      <c r="K163" s="14"/>
    </row>
    <row r="164" spans="1:11" ht="25.5">
      <c r="A164" s="29" t="s">
        <v>195</v>
      </c>
      <c r="B164" s="26" t="s">
        <v>35</v>
      </c>
      <c r="C164" s="27" t="s">
        <v>184</v>
      </c>
      <c r="D164" s="27" t="s">
        <v>194</v>
      </c>
      <c r="E164" s="27" t="s">
        <v>196</v>
      </c>
      <c r="F164" s="24">
        <v>245194</v>
      </c>
      <c r="G164" s="24">
        <v>245194</v>
      </c>
      <c r="H164" s="22">
        <f t="shared" si="2"/>
        <v>0</v>
      </c>
      <c r="I164" s="14"/>
      <c r="J164" s="14"/>
      <c r="K164" s="14"/>
    </row>
    <row r="165" spans="1:11" ht="38.25">
      <c r="A165" s="29" t="s">
        <v>242</v>
      </c>
      <c r="B165" s="26" t="s">
        <v>35</v>
      </c>
      <c r="C165" s="27" t="s">
        <v>184</v>
      </c>
      <c r="D165" s="26" t="s">
        <v>283</v>
      </c>
      <c r="E165" s="27"/>
      <c r="F165" s="24">
        <f>F168</f>
        <v>100000</v>
      </c>
      <c r="G165" s="24">
        <f>G168</f>
        <v>100000</v>
      </c>
      <c r="H165" s="22">
        <f t="shared" si="2"/>
        <v>0</v>
      </c>
      <c r="I165" s="14"/>
      <c r="J165" s="14"/>
      <c r="K165" s="14"/>
    </row>
    <row r="166" spans="1:11" ht="25.5">
      <c r="A166" s="29" t="s">
        <v>197</v>
      </c>
      <c r="B166" s="26" t="s">
        <v>35</v>
      </c>
      <c r="C166" s="27" t="s">
        <v>184</v>
      </c>
      <c r="D166" s="26" t="s">
        <v>284</v>
      </c>
      <c r="E166" s="27"/>
      <c r="F166" s="28">
        <f>F168</f>
        <v>100000</v>
      </c>
      <c r="G166" s="28">
        <f>G168</f>
        <v>100000</v>
      </c>
      <c r="H166" s="22">
        <f t="shared" si="2"/>
        <v>0</v>
      </c>
      <c r="I166" s="14"/>
      <c r="J166" s="14"/>
      <c r="K166" s="14"/>
    </row>
    <row r="167" spans="1:11" hidden="1">
      <c r="A167" s="29" t="s">
        <v>178</v>
      </c>
      <c r="B167" s="26" t="s">
        <v>35</v>
      </c>
      <c r="C167" s="27" t="s">
        <v>184</v>
      </c>
      <c r="D167" s="26" t="s">
        <v>284</v>
      </c>
      <c r="E167" s="27" t="s">
        <v>179</v>
      </c>
      <c r="F167" s="28">
        <f>F168</f>
        <v>100000</v>
      </c>
      <c r="G167" s="28">
        <f>G168</f>
        <v>100000</v>
      </c>
      <c r="H167" s="22">
        <f t="shared" si="2"/>
        <v>0</v>
      </c>
      <c r="I167" s="14"/>
      <c r="J167" s="14"/>
      <c r="K167" s="14"/>
    </row>
    <row r="168" spans="1:11">
      <c r="A168" s="29" t="s">
        <v>178</v>
      </c>
      <c r="B168" s="26" t="s">
        <v>35</v>
      </c>
      <c r="C168" s="27" t="s">
        <v>184</v>
      </c>
      <c r="D168" s="26" t="s">
        <v>284</v>
      </c>
      <c r="E168" s="27" t="s">
        <v>180</v>
      </c>
      <c r="F168" s="24">
        <v>100000</v>
      </c>
      <c r="G168" s="24">
        <v>100000</v>
      </c>
      <c r="H168" s="22">
        <f t="shared" si="2"/>
        <v>0</v>
      </c>
      <c r="I168" s="14"/>
      <c r="J168" s="14"/>
      <c r="K168" s="14"/>
    </row>
    <row r="169" spans="1:11">
      <c r="A169" s="30" t="s">
        <v>198</v>
      </c>
      <c r="B169" s="20" t="s">
        <v>35</v>
      </c>
      <c r="C169" s="23" t="s">
        <v>199</v>
      </c>
      <c r="D169" s="23"/>
      <c r="E169" s="23"/>
      <c r="F169" s="24">
        <f>F170</f>
        <v>5000</v>
      </c>
      <c r="G169" s="24">
        <f>G170</f>
        <v>5000</v>
      </c>
      <c r="H169" s="22">
        <f t="shared" si="2"/>
        <v>0</v>
      </c>
      <c r="I169" s="14"/>
      <c r="J169" s="14"/>
      <c r="K169" s="14"/>
    </row>
    <row r="170" spans="1:11" ht="25.5">
      <c r="A170" s="29" t="s">
        <v>201</v>
      </c>
      <c r="B170" s="20" t="s">
        <v>35</v>
      </c>
      <c r="C170" s="23" t="s">
        <v>200</v>
      </c>
      <c r="D170" s="23"/>
      <c r="E170" s="23"/>
      <c r="F170" s="28">
        <f>F173</f>
        <v>5000</v>
      </c>
      <c r="G170" s="28">
        <f>G173</f>
        <v>5000</v>
      </c>
      <c r="H170" s="22">
        <f t="shared" si="2"/>
        <v>0</v>
      </c>
      <c r="I170" s="14"/>
      <c r="J170" s="14"/>
      <c r="K170" s="14"/>
    </row>
    <row r="171" spans="1:11" ht="38.25">
      <c r="A171" s="29" t="s">
        <v>287</v>
      </c>
      <c r="B171" s="26" t="s">
        <v>35</v>
      </c>
      <c r="C171" s="27" t="s">
        <v>200</v>
      </c>
      <c r="D171" s="27" t="s">
        <v>205</v>
      </c>
      <c r="E171" s="27"/>
      <c r="F171" s="28">
        <f>F173</f>
        <v>5000</v>
      </c>
      <c r="G171" s="28">
        <f>G173</f>
        <v>5000</v>
      </c>
      <c r="H171" s="22">
        <f t="shared" si="2"/>
        <v>0</v>
      </c>
      <c r="I171" s="14"/>
      <c r="J171" s="14"/>
      <c r="K171" s="14"/>
    </row>
    <row r="172" spans="1:11">
      <c r="A172" s="29" t="s">
        <v>178</v>
      </c>
      <c r="B172" s="26" t="s">
        <v>35</v>
      </c>
      <c r="C172" s="27" t="s">
        <v>200</v>
      </c>
      <c r="D172" s="27" t="s">
        <v>205</v>
      </c>
      <c r="E172" s="27" t="s">
        <v>180</v>
      </c>
      <c r="F172" s="28">
        <f>F173</f>
        <v>5000</v>
      </c>
      <c r="G172" s="28">
        <f>G173</f>
        <v>5000</v>
      </c>
      <c r="H172" s="22">
        <f t="shared" si="2"/>
        <v>0</v>
      </c>
      <c r="I172" s="14"/>
      <c r="J172" s="15"/>
      <c r="K172" s="14"/>
    </row>
    <row r="173" spans="1:11" hidden="1">
      <c r="A173" s="29" t="s">
        <v>26</v>
      </c>
      <c r="B173" s="26" t="s">
        <v>35</v>
      </c>
      <c r="C173" s="27" t="s">
        <v>200</v>
      </c>
      <c r="D173" s="27" t="s">
        <v>205</v>
      </c>
      <c r="E173" s="27" t="s">
        <v>180</v>
      </c>
      <c r="F173" s="28">
        <v>5000</v>
      </c>
      <c r="G173" s="28">
        <v>5000</v>
      </c>
      <c r="H173" s="22">
        <f t="shared" si="2"/>
        <v>0</v>
      </c>
      <c r="I173" s="14"/>
      <c r="J173" s="14"/>
      <c r="K173" s="14"/>
    </row>
    <row r="174" spans="1:11" hidden="1">
      <c r="A174" s="36" t="s">
        <v>26</v>
      </c>
      <c r="B174" s="20" t="s">
        <v>35</v>
      </c>
      <c r="C174" s="23" t="s">
        <v>206</v>
      </c>
      <c r="D174" s="27"/>
      <c r="E174" s="27"/>
      <c r="F174" s="28">
        <f>F178</f>
        <v>0</v>
      </c>
      <c r="G174" s="28">
        <f>G178</f>
        <v>0</v>
      </c>
      <c r="H174" s="22">
        <f t="shared" si="2"/>
        <v>0</v>
      </c>
      <c r="I174" s="14"/>
      <c r="J174" s="14"/>
      <c r="K174" s="14"/>
    </row>
    <row r="175" spans="1:11" ht="25.5" hidden="1">
      <c r="A175" s="29" t="s">
        <v>207</v>
      </c>
      <c r="B175" s="26" t="s">
        <v>35</v>
      </c>
      <c r="C175" s="27" t="s">
        <v>208</v>
      </c>
      <c r="D175" s="27" t="s">
        <v>48</v>
      </c>
      <c r="E175" s="27"/>
      <c r="F175" s="28">
        <f>F178</f>
        <v>0</v>
      </c>
      <c r="G175" s="28">
        <f>G178</f>
        <v>0</v>
      </c>
      <c r="H175" s="22">
        <f t="shared" si="2"/>
        <v>0</v>
      </c>
      <c r="I175" s="14"/>
      <c r="J175" s="14"/>
      <c r="K175" s="14"/>
    </row>
    <row r="176" spans="1:11" ht="25.5" hidden="1">
      <c r="A176" s="29" t="s">
        <v>209</v>
      </c>
      <c r="B176" s="26" t="s">
        <v>35</v>
      </c>
      <c r="C176" s="27" t="s">
        <v>208</v>
      </c>
      <c r="D176" s="27" t="s">
        <v>210</v>
      </c>
      <c r="E176" s="27"/>
      <c r="F176" s="28">
        <f>F178</f>
        <v>0</v>
      </c>
      <c r="G176" s="28">
        <f>G178</f>
        <v>0</v>
      </c>
      <c r="H176" s="22">
        <f t="shared" si="2"/>
        <v>0</v>
      </c>
      <c r="I176" s="14"/>
      <c r="J176" s="14"/>
      <c r="K176" s="14"/>
    </row>
    <row r="177" spans="1:11" hidden="1">
      <c r="A177" s="29" t="s">
        <v>178</v>
      </c>
      <c r="B177" s="26" t="s">
        <v>35</v>
      </c>
      <c r="C177" s="27" t="s">
        <v>208</v>
      </c>
      <c r="D177" s="27" t="s">
        <v>210</v>
      </c>
      <c r="E177" s="27" t="s">
        <v>179</v>
      </c>
      <c r="F177" s="28">
        <f>F178</f>
        <v>0</v>
      </c>
      <c r="G177" s="28">
        <f>G178</f>
        <v>0</v>
      </c>
      <c r="H177" s="22">
        <f t="shared" si="2"/>
        <v>0</v>
      </c>
      <c r="I177" s="14"/>
      <c r="J177" s="14"/>
      <c r="K177" s="14"/>
    </row>
    <row r="178" spans="1:11" hidden="1">
      <c r="A178" s="29" t="s">
        <v>26</v>
      </c>
      <c r="B178" s="26" t="s">
        <v>35</v>
      </c>
      <c r="C178" s="27" t="s">
        <v>208</v>
      </c>
      <c r="D178" s="27" t="s">
        <v>210</v>
      </c>
      <c r="E178" s="27" t="s">
        <v>180</v>
      </c>
      <c r="F178" s="24">
        <v>0</v>
      </c>
      <c r="G178" s="24">
        <v>0</v>
      </c>
      <c r="H178" s="22">
        <f t="shared" si="2"/>
        <v>0</v>
      </c>
      <c r="I178" s="14"/>
      <c r="J178" s="14"/>
      <c r="K178" s="14"/>
    </row>
    <row r="179" spans="1:11">
      <c r="A179" s="108" t="s">
        <v>211</v>
      </c>
      <c r="B179" s="108"/>
      <c r="C179" s="108"/>
      <c r="D179" s="108"/>
      <c r="E179" s="108"/>
      <c r="F179" s="46">
        <f>F8</f>
        <v>22719176.759999998</v>
      </c>
      <c r="G179" s="46">
        <f>G8</f>
        <v>22720293.759999998</v>
      </c>
      <c r="H179" s="22">
        <f t="shared" si="2"/>
        <v>1117</v>
      </c>
      <c r="I179" s="14"/>
      <c r="J179" s="14"/>
      <c r="K179" s="14"/>
    </row>
    <row r="180" spans="1:11">
      <c r="G180" s="14"/>
      <c r="H180" s="14"/>
      <c r="I180" s="14"/>
      <c r="J180" s="14"/>
      <c r="K180" s="14"/>
    </row>
  </sheetData>
  <mergeCells count="13">
    <mergeCell ref="E1:H1"/>
    <mergeCell ref="E2:H2"/>
    <mergeCell ref="A3:H3"/>
    <mergeCell ref="F4:H4"/>
    <mergeCell ref="G5:G6"/>
    <mergeCell ref="H5:H6"/>
    <mergeCell ref="F5:F6"/>
    <mergeCell ref="A179:E179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1"/>
  <sheetViews>
    <sheetView workbookViewId="0">
      <selection activeCell="F2" sqref="F2:I2"/>
    </sheetView>
  </sheetViews>
  <sheetFormatPr defaultRowHeight="15"/>
  <cols>
    <col min="1" max="1" width="56.5703125" customWidth="1"/>
    <col min="2" max="2" width="5.5703125" customWidth="1"/>
    <col min="3" max="3" width="7.5703125" customWidth="1"/>
    <col min="4" max="4" width="13.42578125" customWidth="1"/>
    <col min="5" max="5" width="6.42578125" customWidth="1"/>
    <col min="6" max="6" width="11.5703125" customWidth="1"/>
    <col min="7" max="7" width="16" customWidth="1"/>
    <col min="8" max="8" width="14.85546875" customWidth="1"/>
    <col min="9" max="9" width="14.28515625" customWidth="1"/>
  </cols>
  <sheetData>
    <row r="1" spans="1:9" ht="78" customHeight="1">
      <c r="A1" s="9"/>
      <c r="B1" s="10"/>
      <c r="C1" s="102"/>
      <c r="D1" s="102"/>
      <c r="E1" s="102"/>
      <c r="F1" s="110" t="s">
        <v>347</v>
      </c>
      <c r="G1" s="110"/>
      <c r="H1" s="110"/>
      <c r="I1" s="110"/>
    </row>
    <row r="2" spans="1:9" ht="11.25" customHeight="1">
      <c r="A2" s="9"/>
      <c r="B2" s="10"/>
      <c r="C2" s="102"/>
      <c r="D2" s="102"/>
      <c r="E2" s="102"/>
      <c r="F2" s="114" t="s">
        <v>350</v>
      </c>
      <c r="G2" s="114"/>
      <c r="H2" s="114"/>
      <c r="I2" s="114"/>
    </row>
    <row r="3" spans="1:9" ht="58.5" customHeight="1">
      <c r="A3" s="115" t="s">
        <v>308</v>
      </c>
      <c r="B3" s="115"/>
      <c r="C3" s="115"/>
      <c r="D3" s="115"/>
      <c r="E3" s="115"/>
      <c r="F3" s="115"/>
      <c r="G3" s="115"/>
      <c r="H3" s="115"/>
      <c r="I3" s="115"/>
    </row>
    <row r="4" spans="1:9" ht="17.25" customHeight="1">
      <c r="A4" s="11"/>
      <c r="B4" s="12"/>
      <c r="C4" s="11"/>
      <c r="D4" s="11"/>
      <c r="E4" s="11"/>
      <c r="F4" s="11"/>
      <c r="G4" s="112" t="s">
        <v>12</v>
      </c>
      <c r="H4" s="112"/>
      <c r="I4" s="112"/>
    </row>
    <row r="5" spans="1:9">
      <c r="A5" s="109" t="s">
        <v>29</v>
      </c>
      <c r="B5" s="109" t="s">
        <v>30</v>
      </c>
      <c r="C5" s="109" t="s">
        <v>31</v>
      </c>
      <c r="D5" s="109" t="s">
        <v>32</v>
      </c>
      <c r="E5" s="109" t="s">
        <v>33</v>
      </c>
      <c r="F5" s="116" t="s">
        <v>328</v>
      </c>
      <c r="G5" s="113" t="s">
        <v>336</v>
      </c>
      <c r="H5" s="113" t="s">
        <v>318</v>
      </c>
      <c r="I5" s="113" t="s">
        <v>319</v>
      </c>
    </row>
    <row r="6" spans="1:9" ht="35.25" customHeight="1">
      <c r="A6" s="109"/>
      <c r="B6" s="109"/>
      <c r="C6" s="109"/>
      <c r="D6" s="109"/>
      <c r="E6" s="109"/>
      <c r="F6" s="117"/>
      <c r="G6" s="113"/>
      <c r="H6" s="113"/>
      <c r="I6" s="113"/>
    </row>
    <row r="7" spans="1:9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</row>
    <row r="8" spans="1:9" ht="25.5">
      <c r="A8" s="19" t="s">
        <v>34</v>
      </c>
      <c r="B8" s="20" t="s">
        <v>35</v>
      </c>
      <c r="C8" s="21"/>
      <c r="D8" s="21"/>
      <c r="E8" s="21"/>
      <c r="F8" s="21"/>
      <c r="G8" s="22">
        <f>G9+G166+G181+G185+G43+G56+G67+G98+G158+G172+G83</f>
        <v>22719176.759999998</v>
      </c>
      <c r="H8" s="22">
        <f>H9+H166+H181+H185+H43+H56+H67+H98+H158+H172+H83</f>
        <v>22720293.759999998</v>
      </c>
      <c r="I8" s="22">
        <f>H8-G8</f>
        <v>1117</v>
      </c>
    </row>
    <row r="9" spans="1:9">
      <c r="A9" s="19" t="s">
        <v>36</v>
      </c>
      <c r="B9" s="20" t="s">
        <v>35</v>
      </c>
      <c r="C9" s="23" t="s">
        <v>37</v>
      </c>
      <c r="D9" s="23"/>
      <c r="E9" s="23"/>
      <c r="F9" s="23"/>
      <c r="G9" s="37">
        <f>G14+G15+G49</f>
        <v>7343317</v>
      </c>
      <c r="H9" s="37">
        <f>H14+H15+H49</f>
        <v>7343317</v>
      </c>
      <c r="I9" s="22">
        <f t="shared" ref="I9:I74" si="0">H9-G9</f>
        <v>0</v>
      </c>
    </row>
    <row r="10" spans="1:9" ht="38.25">
      <c r="A10" s="19" t="s">
        <v>38</v>
      </c>
      <c r="B10" s="20" t="s">
        <v>35</v>
      </c>
      <c r="C10" s="23" t="s">
        <v>39</v>
      </c>
      <c r="D10" s="23"/>
      <c r="E10" s="23"/>
      <c r="F10" s="23"/>
      <c r="G10" s="24">
        <f>G14</f>
        <v>183000</v>
      </c>
      <c r="H10" s="24">
        <f>H14</f>
        <v>183000</v>
      </c>
      <c r="I10" s="22">
        <f t="shared" si="0"/>
        <v>0</v>
      </c>
    </row>
    <row r="11" spans="1:9" ht="38.25">
      <c r="A11" s="25" t="s">
        <v>255</v>
      </c>
      <c r="B11" s="26" t="s">
        <v>35</v>
      </c>
      <c r="C11" s="27" t="s">
        <v>39</v>
      </c>
      <c r="D11" s="27" t="s">
        <v>40</v>
      </c>
      <c r="E11" s="27"/>
      <c r="F11" s="27"/>
      <c r="G11" s="28">
        <f>G14</f>
        <v>183000</v>
      </c>
      <c r="H11" s="28">
        <f>H14</f>
        <v>183000</v>
      </c>
      <c r="I11" s="22">
        <f t="shared" si="0"/>
        <v>0</v>
      </c>
    </row>
    <row r="12" spans="1:9" ht="51">
      <c r="A12" s="25" t="s">
        <v>234</v>
      </c>
      <c r="B12" s="26" t="s">
        <v>35</v>
      </c>
      <c r="C12" s="27" t="s">
        <v>39</v>
      </c>
      <c r="D12" s="27" t="s">
        <v>41</v>
      </c>
      <c r="E12" s="27"/>
      <c r="F12" s="27"/>
      <c r="G12" s="28">
        <f>G14</f>
        <v>183000</v>
      </c>
      <c r="H12" s="28">
        <f>H14</f>
        <v>183000</v>
      </c>
      <c r="I12" s="22">
        <f t="shared" si="0"/>
        <v>0</v>
      </c>
    </row>
    <row r="13" spans="1:9" ht="51">
      <c r="A13" s="25" t="s">
        <v>42</v>
      </c>
      <c r="B13" s="26" t="s">
        <v>35</v>
      </c>
      <c r="C13" s="27" t="s">
        <v>39</v>
      </c>
      <c r="D13" s="27" t="s">
        <v>41</v>
      </c>
      <c r="E13" s="27" t="s">
        <v>43</v>
      </c>
      <c r="F13" s="27"/>
      <c r="G13" s="28">
        <f>G14</f>
        <v>183000</v>
      </c>
      <c r="H13" s="28">
        <f>H14</f>
        <v>183000</v>
      </c>
      <c r="I13" s="22">
        <f t="shared" si="0"/>
        <v>0</v>
      </c>
    </row>
    <row r="14" spans="1:9" ht="25.5">
      <c r="A14" s="25" t="s">
        <v>44</v>
      </c>
      <c r="B14" s="26" t="s">
        <v>35</v>
      </c>
      <c r="C14" s="27" t="s">
        <v>39</v>
      </c>
      <c r="D14" s="27" t="s">
        <v>41</v>
      </c>
      <c r="E14" s="27" t="s">
        <v>45</v>
      </c>
      <c r="F14" s="27" t="s">
        <v>330</v>
      </c>
      <c r="G14" s="24">
        <v>183000</v>
      </c>
      <c r="H14" s="24">
        <v>183000</v>
      </c>
      <c r="I14" s="22">
        <f t="shared" si="0"/>
        <v>0</v>
      </c>
    </row>
    <row r="15" spans="1:9" ht="38.25">
      <c r="A15" s="19" t="s">
        <v>46</v>
      </c>
      <c r="B15" s="20" t="s">
        <v>35</v>
      </c>
      <c r="C15" s="23" t="s">
        <v>47</v>
      </c>
      <c r="D15" s="23"/>
      <c r="E15" s="23"/>
      <c r="F15" s="23"/>
      <c r="G15" s="46">
        <f>G18</f>
        <v>5822755.9800000004</v>
      </c>
      <c r="H15" s="46">
        <f>H18</f>
        <v>5822755.9800000004</v>
      </c>
      <c r="I15" s="41">
        <f t="shared" si="0"/>
        <v>0</v>
      </c>
    </row>
    <row r="16" spans="1:9" ht="38.25">
      <c r="A16" s="25" t="s">
        <v>255</v>
      </c>
      <c r="B16" s="26" t="s">
        <v>35</v>
      </c>
      <c r="C16" s="27" t="s">
        <v>47</v>
      </c>
      <c r="D16" s="27" t="s">
        <v>40</v>
      </c>
      <c r="E16" s="27"/>
      <c r="F16" s="27"/>
      <c r="G16" s="28">
        <f>G18</f>
        <v>5822755.9800000004</v>
      </c>
      <c r="H16" s="28">
        <f>H18</f>
        <v>5822755.9800000004</v>
      </c>
      <c r="I16" s="22">
        <f t="shared" si="0"/>
        <v>0</v>
      </c>
    </row>
    <row r="17" spans="1:9" ht="38.25">
      <c r="A17" s="29" t="s">
        <v>235</v>
      </c>
      <c r="B17" s="26" t="s">
        <v>35</v>
      </c>
      <c r="C17" s="27" t="s">
        <v>47</v>
      </c>
      <c r="D17" s="27" t="s">
        <v>48</v>
      </c>
      <c r="E17" s="27"/>
      <c r="F17" s="27"/>
      <c r="G17" s="28">
        <f>G18</f>
        <v>5822755.9800000004</v>
      </c>
      <c r="H17" s="28">
        <f>H18</f>
        <v>5822755.9800000004</v>
      </c>
      <c r="I17" s="22">
        <f t="shared" si="0"/>
        <v>0</v>
      </c>
    </row>
    <row r="18" spans="1:9">
      <c r="A18" s="30" t="s">
        <v>49</v>
      </c>
      <c r="B18" s="20" t="s">
        <v>35</v>
      </c>
      <c r="C18" s="23" t="s">
        <v>47</v>
      </c>
      <c r="D18" s="23" t="s">
        <v>50</v>
      </c>
      <c r="E18" s="23"/>
      <c r="F18" s="23"/>
      <c r="G18" s="24">
        <f>G21+G23+G26+G28+G33+G38</f>
        <v>5822755.9800000004</v>
      </c>
      <c r="H18" s="24">
        <f>H21+H23+H26+H28+H33+H38+H27</f>
        <v>5822755.9800000004</v>
      </c>
      <c r="I18" s="22">
        <f t="shared" si="0"/>
        <v>0</v>
      </c>
    </row>
    <row r="19" spans="1:9" ht="51">
      <c r="A19" s="29" t="s">
        <v>42</v>
      </c>
      <c r="B19" s="26" t="s">
        <v>35</v>
      </c>
      <c r="C19" s="27" t="s">
        <v>47</v>
      </c>
      <c r="D19" s="27" t="s">
        <v>50</v>
      </c>
      <c r="E19" s="27"/>
      <c r="F19" s="27"/>
      <c r="G19" s="28">
        <f>G20</f>
        <v>110000</v>
      </c>
      <c r="H19" s="28">
        <f>H20</f>
        <v>110000</v>
      </c>
      <c r="I19" s="22">
        <f t="shared" si="0"/>
        <v>0</v>
      </c>
    </row>
    <row r="20" spans="1:9" ht="63.75">
      <c r="A20" s="29" t="s">
        <v>52</v>
      </c>
      <c r="B20" s="26" t="s">
        <v>35</v>
      </c>
      <c r="C20" s="27" t="s">
        <v>53</v>
      </c>
      <c r="D20" s="27" t="s">
        <v>50</v>
      </c>
      <c r="E20" s="27" t="s">
        <v>51</v>
      </c>
      <c r="F20" s="27"/>
      <c r="G20" s="28">
        <f>G21</f>
        <v>110000</v>
      </c>
      <c r="H20" s="28">
        <f>H21</f>
        <v>110000</v>
      </c>
      <c r="I20" s="22">
        <f t="shared" si="0"/>
        <v>0</v>
      </c>
    </row>
    <row r="21" spans="1:9" ht="25.5">
      <c r="A21" s="29" t="s">
        <v>54</v>
      </c>
      <c r="B21" s="26" t="s">
        <v>35</v>
      </c>
      <c r="C21" s="27" t="s">
        <v>53</v>
      </c>
      <c r="D21" s="27" t="s">
        <v>50</v>
      </c>
      <c r="E21" s="27" t="s">
        <v>55</v>
      </c>
      <c r="F21" s="27" t="s">
        <v>330</v>
      </c>
      <c r="G21" s="24">
        <v>110000</v>
      </c>
      <c r="H21" s="24">
        <v>110000</v>
      </c>
      <c r="I21" s="22">
        <f t="shared" si="0"/>
        <v>0</v>
      </c>
    </row>
    <row r="22" spans="1:9" ht="25.5">
      <c r="A22" s="29" t="s">
        <v>56</v>
      </c>
      <c r="B22" s="26" t="s">
        <v>35</v>
      </c>
      <c r="C22" s="27" t="s">
        <v>47</v>
      </c>
      <c r="D22" s="27" t="s">
        <v>50</v>
      </c>
      <c r="E22" s="27" t="s">
        <v>57</v>
      </c>
      <c r="F22" s="27"/>
      <c r="G22" s="28">
        <f>G23</f>
        <v>1281438.98</v>
      </c>
      <c r="H22" s="28">
        <f>H23</f>
        <v>1281438.98</v>
      </c>
      <c r="I22" s="22">
        <f t="shared" si="0"/>
        <v>0</v>
      </c>
    </row>
    <row r="23" spans="1:9" ht="25.5">
      <c r="A23" s="29" t="s">
        <v>58</v>
      </c>
      <c r="B23" s="26" t="s">
        <v>35</v>
      </c>
      <c r="C23" s="27" t="s">
        <v>47</v>
      </c>
      <c r="D23" s="27" t="s">
        <v>50</v>
      </c>
      <c r="E23" s="27" t="s">
        <v>59</v>
      </c>
      <c r="F23" s="27" t="s">
        <v>330</v>
      </c>
      <c r="G23" s="24">
        <v>1281438.98</v>
      </c>
      <c r="H23" s="24">
        <v>1281438.98</v>
      </c>
      <c r="I23" s="22">
        <f t="shared" si="0"/>
        <v>0</v>
      </c>
    </row>
    <row r="24" spans="1:9" hidden="1">
      <c r="A24" s="29" t="s">
        <v>60</v>
      </c>
      <c r="B24" s="26" t="s">
        <v>35</v>
      </c>
      <c r="C24" s="27" t="s">
        <v>47</v>
      </c>
      <c r="D24" s="27" t="s">
        <v>61</v>
      </c>
      <c r="E24" s="27" t="s">
        <v>62</v>
      </c>
      <c r="F24" s="27"/>
      <c r="G24" s="24">
        <f>G25</f>
        <v>0</v>
      </c>
      <c r="H24" s="24">
        <f>H25</f>
        <v>0</v>
      </c>
      <c r="I24" s="22">
        <f t="shared" si="0"/>
        <v>0</v>
      </c>
    </row>
    <row r="25" spans="1:9" hidden="1">
      <c r="A25" s="29" t="s">
        <v>63</v>
      </c>
      <c r="B25" s="26" t="s">
        <v>35</v>
      </c>
      <c r="C25" s="27" t="s">
        <v>47</v>
      </c>
      <c r="D25" s="27" t="s">
        <v>50</v>
      </c>
      <c r="E25" s="27" t="s">
        <v>64</v>
      </c>
      <c r="F25" s="27"/>
      <c r="G25" s="24">
        <f>G26</f>
        <v>0</v>
      </c>
      <c r="H25" s="24">
        <f>H26</f>
        <v>0</v>
      </c>
      <c r="I25" s="22">
        <f t="shared" si="0"/>
        <v>0</v>
      </c>
    </row>
    <row r="26" spans="1:9" hidden="1">
      <c r="A26" s="29" t="s">
        <v>65</v>
      </c>
      <c r="B26" s="26" t="s">
        <v>35</v>
      </c>
      <c r="C26" s="27" t="s">
        <v>47</v>
      </c>
      <c r="D26" s="27" t="s">
        <v>50</v>
      </c>
      <c r="E26" s="27" t="s">
        <v>66</v>
      </c>
      <c r="F26" s="27"/>
      <c r="G26" s="24">
        <v>0</v>
      </c>
      <c r="H26" s="24">
        <v>0</v>
      </c>
      <c r="I26" s="22">
        <f t="shared" si="0"/>
        <v>0</v>
      </c>
    </row>
    <row r="27" spans="1:9" ht="25.5">
      <c r="A27" s="29" t="s">
        <v>58</v>
      </c>
      <c r="B27" s="26" t="s">
        <v>35</v>
      </c>
      <c r="C27" s="27" t="s">
        <v>47</v>
      </c>
      <c r="D27" s="27" t="s">
        <v>50</v>
      </c>
      <c r="E27" s="27" t="s">
        <v>59</v>
      </c>
      <c r="F27" s="27" t="s">
        <v>329</v>
      </c>
      <c r="G27" s="24">
        <v>0</v>
      </c>
      <c r="H27" s="24">
        <v>0</v>
      </c>
      <c r="I27" s="22">
        <f t="shared" ref="I27" si="1">H27-G27</f>
        <v>0</v>
      </c>
    </row>
    <row r="28" spans="1:9">
      <c r="A28" s="30" t="s">
        <v>67</v>
      </c>
      <c r="B28" s="26" t="s">
        <v>35</v>
      </c>
      <c r="C28" s="27" t="s">
        <v>47</v>
      </c>
      <c r="D28" s="27" t="s">
        <v>68</v>
      </c>
      <c r="E28" s="27"/>
      <c r="F28" s="27"/>
      <c r="G28" s="24">
        <f>G31+G32</f>
        <v>1102503</v>
      </c>
      <c r="H28" s="24">
        <f>H31+H32</f>
        <v>1102503</v>
      </c>
      <c r="I28" s="22">
        <f t="shared" si="0"/>
        <v>0</v>
      </c>
    </row>
    <row r="29" spans="1:9" ht="51">
      <c r="A29" s="29" t="s">
        <v>42</v>
      </c>
      <c r="B29" s="26" t="s">
        <v>35</v>
      </c>
      <c r="C29" s="27" t="s">
        <v>47</v>
      </c>
      <c r="D29" s="27" t="s">
        <v>68</v>
      </c>
      <c r="E29" s="27" t="s">
        <v>43</v>
      </c>
      <c r="F29" s="27"/>
      <c r="G29" s="28">
        <f>G30</f>
        <v>1102503</v>
      </c>
      <c r="H29" s="28">
        <f>H30</f>
        <v>1102503</v>
      </c>
      <c r="I29" s="22">
        <f t="shared" si="0"/>
        <v>0</v>
      </c>
    </row>
    <row r="30" spans="1:9" ht="25.5">
      <c r="A30" s="29" t="s">
        <v>44</v>
      </c>
      <c r="B30" s="26" t="s">
        <v>35</v>
      </c>
      <c r="C30" s="27" t="s">
        <v>47</v>
      </c>
      <c r="D30" s="27" t="s">
        <v>68</v>
      </c>
      <c r="E30" s="27" t="s">
        <v>51</v>
      </c>
      <c r="F30" s="27" t="s">
        <v>330</v>
      </c>
      <c r="G30" s="24">
        <f>G31+G32</f>
        <v>1102503</v>
      </c>
      <c r="H30" s="24">
        <f>H31+H32</f>
        <v>1102503</v>
      </c>
      <c r="I30" s="22">
        <f t="shared" si="0"/>
        <v>0</v>
      </c>
    </row>
    <row r="31" spans="1:9">
      <c r="A31" s="29" t="s">
        <v>69</v>
      </c>
      <c r="B31" s="26" t="s">
        <v>35</v>
      </c>
      <c r="C31" s="27" t="s">
        <v>47</v>
      </c>
      <c r="D31" s="27" t="s">
        <v>68</v>
      </c>
      <c r="E31" s="27" t="s">
        <v>70</v>
      </c>
      <c r="F31" s="27"/>
      <c r="G31" s="28">
        <v>846776</v>
      </c>
      <c r="H31" s="28">
        <v>846776</v>
      </c>
      <c r="I31" s="22">
        <f t="shared" si="0"/>
        <v>0</v>
      </c>
    </row>
    <row r="32" spans="1:9">
      <c r="A32" s="29" t="s">
        <v>71</v>
      </c>
      <c r="B32" s="26" t="s">
        <v>35</v>
      </c>
      <c r="C32" s="27" t="s">
        <v>47</v>
      </c>
      <c r="D32" s="27" t="s">
        <v>68</v>
      </c>
      <c r="E32" s="27" t="s">
        <v>72</v>
      </c>
      <c r="F32" s="27"/>
      <c r="G32" s="28">
        <v>255727</v>
      </c>
      <c r="H32" s="28">
        <v>255727</v>
      </c>
      <c r="I32" s="22">
        <f t="shared" si="0"/>
        <v>0</v>
      </c>
    </row>
    <row r="33" spans="1:9">
      <c r="A33" s="30" t="s">
        <v>73</v>
      </c>
      <c r="B33" s="26" t="s">
        <v>35</v>
      </c>
      <c r="C33" s="27" t="s">
        <v>47</v>
      </c>
      <c r="D33" s="27" t="s">
        <v>74</v>
      </c>
      <c r="E33" s="27"/>
      <c r="F33" s="27"/>
      <c r="G33" s="24">
        <f>G37+G36</f>
        <v>2593888</v>
      </c>
      <c r="H33" s="24">
        <f>H37+H36</f>
        <v>2593888</v>
      </c>
      <c r="I33" s="22">
        <f t="shared" si="0"/>
        <v>0</v>
      </c>
    </row>
    <row r="34" spans="1:9" ht="51">
      <c r="A34" s="29" t="s">
        <v>42</v>
      </c>
      <c r="B34" s="26" t="s">
        <v>35</v>
      </c>
      <c r="C34" s="27" t="s">
        <v>47</v>
      </c>
      <c r="D34" s="27" t="s">
        <v>74</v>
      </c>
      <c r="E34" s="27" t="s">
        <v>43</v>
      </c>
      <c r="F34" s="27"/>
      <c r="G34" s="28">
        <f>G35</f>
        <v>2593888</v>
      </c>
      <c r="H34" s="28">
        <f>H35</f>
        <v>2593888</v>
      </c>
      <c r="I34" s="22">
        <f t="shared" si="0"/>
        <v>0</v>
      </c>
    </row>
    <row r="35" spans="1:9" ht="25.5">
      <c r="A35" s="29" t="s">
        <v>44</v>
      </c>
      <c r="B35" s="26" t="s">
        <v>35</v>
      </c>
      <c r="C35" s="27" t="s">
        <v>47</v>
      </c>
      <c r="D35" s="27" t="s">
        <v>74</v>
      </c>
      <c r="E35" s="27" t="s">
        <v>51</v>
      </c>
      <c r="F35" s="27" t="s">
        <v>330</v>
      </c>
      <c r="G35" s="24">
        <f>G36+G37</f>
        <v>2593888</v>
      </c>
      <c r="H35" s="24">
        <f>H36+H37</f>
        <v>2593888</v>
      </c>
      <c r="I35" s="22">
        <f t="shared" si="0"/>
        <v>0</v>
      </c>
    </row>
    <row r="36" spans="1:9">
      <c r="A36" s="29" t="s">
        <v>75</v>
      </c>
      <c r="B36" s="26" t="s">
        <v>35</v>
      </c>
      <c r="C36" s="27" t="s">
        <v>47</v>
      </c>
      <c r="D36" s="27" t="s">
        <v>74</v>
      </c>
      <c r="E36" s="27" t="s">
        <v>70</v>
      </c>
      <c r="F36" s="27"/>
      <c r="G36" s="28">
        <v>1992233</v>
      </c>
      <c r="H36" s="28">
        <v>1992233</v>
      </c>
      <c r="I36" s="22">
        <f t="shared" si="0"/>
        <v>0</v>
      </c>
    </row>
    <row r="37" spans="1:9">
      <c r="A37" s="29" t="s">
        <v>71</v>
      </c>
      <c r="B37" s="26" t="s">
        <v>35</v>
      </c>
      <c r="C37" s="27" t="s">
        <v>47</v>
      </c>
      <c r="D37" s="27" t="s">
        <v>74</v>
      </c>
      <c r="E37" s="27" t="s">
        <v>72</v>
      </c>
      <c r="F37" s="27"/>
      <c r="G37" s="28">
        <v>601655</v>
      </c>
      <c r="H37" s="28">
        <v>601655</v>
      </c>
      <c r="I37" s="22">
        <f t="shared" si="0"/>
        <v>0</v>
      </c>
    </row>
    <row r="38" spans="1:9" ht="38.25">
      <c r="A38" s="30" t="s">
        <v>77</v>
      </c>
      <c r="B38" s="26" t="s">
        <v>35</v>
      </c>
      <c r="C38" s="27" t="s">
        <v>47</v>
      </c>
      <c r="D38" s="27" t="s">
        <v>76</v>
      </c>
      <c r="E38" s="27"/>
      <c r="F38" s="27" t="s">
        <v>330</v>
      </c>
      <c r="G38" s="24">
        <f>G41+G42</f>
        <v>734926</v>
      </c>
      <c r="H38" s="24">
        <f>H41+H42</f>
        <v>734926</v>
      </c>
      <c r="I38" s="22">
        <f t="shared" si="0"/>
        <v>0</v>
      </c>
    </row>
    <row r="39" spans="1:9" ht="51">
      <c r="A39" s="29" t="s">
        <v>42</v>
      </c>
      <c r="B39" s="26" t="s">
        <v>35</v>
      </c>
      <c r="C39" s="27" t="s">
        <v>47</v>
      </c>
      <c r="D39" s="27" t="s">
        <v>76</v>
      </c>
      <c r="E39" s="27" t="s">
        <v>43</v>
      </c>
      <c r="F39" s="27"/>
      <c r="G39" s="28">
        <f>G40</f>
        <v>734926</v>
      </c>
      <c r="H39" s="28">
        <f>H40</f>
        <v>734926</v>
      </c>
      <c r="I39" s="22">
        <f t="shared" si="0"/>
        <v>0</v>
      </c>
    </row>
    <row r="40" spans="1:9" ht="25.5">
      <c r="A40" s="29" t="s">
        <v>44</v>
      </c>
      <c r="B40" s="26" t="s">
        <v>35</v>
      </c>
      <c r="C40" s="27" t="s">
        <v>47</v>
      </c>
      <c r="D40" s="27" t="s">
        <v>76</v>
      </c>
      <c r="E40" s="27" t="s">
        <v>51</v>
      </c>
      <c r="F40" s="27"/>
      <c r="G40" s="24">
        <f>G41+G42</f>
        <v>734926</v>
      </c>
      <c r="H40" s="24">
        <f>H41+H42</f>
        <v>734926</v>
      </c>
      <c r="I40" s="22">
        <f t="shared" si="0"/>
        <v>0</v>
      </c>
    </row>
    <row r="41" spans="1:9">
      <c r="A41" s="29" t="s">
        <v>78</v>
      </c>
      <c r="B41" s="26" t="s">
        <v>35</v>
      </c>
      <c r="C41" s="27" t="s">
        <v>47</v>
      </c>
      <c r="D41" s="27" t="s">
        <v>76</v>
      </c>
      <c r="E41" s="27" t="s">
        <v>70</v>
      </c>
      <c r="F41" s="27"/>
      <c r="G41" s="28">
        <v>564459</v>
      </c>
      <c r="H41" s="28">
        <v>564459</v>
      </c>
      <c r="I41" s="22">
        <f t="shared" si="0"/>
        <v>0</v>
      </c>
    </row>
    <row r="42" spans="1:9">
      <c r="A42" s="29" t="s">
        <v>71</v>
      </c>
      <c r="B42" s="26" t="s">
        <v>35</v>
      </c>
      <c r="C42" s="27" t="s">
        <v>47</v>
      </c>
      <c r="D42" s="27" t="s">
        <v>76</v>
      </c>
      <c r="E42" s="27" t="s">
        <v>72</v>
      </c>
      <c r="F42" s="27"/>
      <c r="G42" s="28">
        <v>170467</v>
      </c>
      <c r="H42" s="28">
        <v>170467</v>
      </c>
      <c r="I42" s="22">
        <f t="shared" si="0"/>
        <v>0</v>
      </c>
    </row>
    <row r="43" spans="1:9">
      <c r="A43" s="30" t="s">
        <v>79</v>
      </c>
      <c r="B43" s="20" t="s">
        <v>35</v>
      </c>
      <c r="C43" s="23" t="s">
        <v>80</v>
      </c>
      <c r="D43" s="23"/>
      <c r="E43" s="23"/>
      <c r="F43" s="23" t="s">
        <v>330</v>
      </c>
      <c r="G43" s="24">
        <f>G48</f>
        <v>10000</v>
      </c>
      <c r="H43" s="24">
        <f>H48</f>
        <v>10000</v>
      </c>
      <c r="I43" s="22">
        <f t="shared" si="0"/>
        <v>0</v>
      </c>
    </row>
    <row r="44" spans="1:9" ht="38.25">
      <c r="A44" s="25" t="s">
        <v>255</v>
      </c>
      <c r="B44" s="26" t="s">
        <v>35</v>
      </c>
      <c r="C44" s="27" t="s">
        <v>80</v>
      </c>
      <c r="D44" s="27" t="s">
        <v>40</v>
      </c>
      <c r="E44" s="27"/>
      <c r="F44" s="27"/>
      <c r="G44" s="28">
        <f>G48</f>
        <v>10000</v>
      </c>
      <c r="H44" s="28">
        <f>H48</f>
        <v>10000</v>
      </c>
      <c r="I44" s="22">
        <f t="shared" si="0"/>
        <v>0</v>
      </c>
    </row>
    <row r="45" spans="1:9" ht="25.5">
      <c r="A45" s="29" t="s">
        <v>290</v>
      </c>
      <c r="B45" s="26" t="s">
        <v>35</v>
      </c>
      <c r="C45" s="27" t="s">
        <v>80</v>
      </c>
      <c r="D45" s="27" t="s">
        <v>48</v>
      </c>
      <c r="E45" s="27"/>
      <c r="F45" s="27"/>
      <c r="G45" s="28">
        <f>G48</f>
        <v>10000</v>
      </c>
      <c r="H45" s="28">
        <f>H48</f>
        <v>10000</v>
      </c>
      <c r="I45" s="22">
        <f t="shared" si="0"/>
        <v>0</v>
      </c>
    </row>
    <row r="46" spans="1:9">
      <c r="A46" s="29" t="s">
        <v>82</v>
      </c>
      <c r="B46" s="26" t="s">
        <v>35</v>
      </c>
      <c r="C46" s="27" t="s">
        <v>80</v>
      </c>
      <c r="D46" s="27" t="s">
        <v>83</v>
      </c>
      <c r="E46" s="27"/>
      <c r="F46" s="27"/>
      <c r="G46" s="28">
        <f>G47</f>
        <v>10000</v>
      </c>
      <c r="H46" s="28">
        <f>H47</f>
        <v>10000</v>
      </c>
      <c r="I46" s="22">
        <f t="shared" si="0"/>
        <v>0</v>
      </c>
    </row>
    <row r="47" spans="1:9">
      <c r="A47" s="29" t="s">
        <v>60</v>
      </c>
      <c r="B47" s="26" t="s">
        <v>35</v>
      </c>
      <c r="C47" s="27" t="s">
        <v>80</v>
      </c>
      <c r="D47" s="27" t="s">
        <v>83</v>
      </c>
      <c r="E47" s="27" t="s">
        <v>62</v>
      </c>
      <c r="F47" s="27"/>
      <c r="G47" s="28">
        <f>G48</f>
        <v>10000</v>
      </c>
      <c r="H47" s="28">
        <f>H48</f>
        <v>10000</v>
      </c>
      <c r="I47" s="22">
        <f t="shared" si="0"/>
        <v>0</v>
      </c>
    </row>
    <row r="48" spans="1:9">
      <c r="A48" s="29" t="s">
        <v>84</v>
      </c>
      <c r="B48" s="26" t="s">
        <v>35</v>
      </c>
      <c r="C48" s="27" t="s">
        <v>80</v>
      </c>
      <c r="D48" s="27" t="s">
        <v>83</v>
      </c>
      <c r="E48" s="27" t="s">
        <v>85</v>
      </c>
      <c r="F48" s="27"/>
      <c r="G48" s="24">
        <v>10000</v>
      </c>
      <c r="H48" s="24">
        <v>10000</v>
      </c>
      <c r="I48" s="22">
        <f t="shared" si="0"/>
        <v>0</v>
      </c>
    </row>
    <row r="49" spans="1:9">
      <c r="A49" s="30" t="s">
        <v>86</v>
      </c>
      <c r="B49" s="20" t="s">
        <v>35</v>
      </c>
      <c r="C49" s="23" t="s">
        <v>87</v>
      </c>
      <c r="D49" s="23"/>
      <c r="E49" s="23"/>
      <c r="F49" s="23"/>
      <c r="G49" s="24">
        <f t="shared" ref="G49:H51" si="2">G50</f>
        <v>1337561.02</v>
      </c>
      <c r="H49" s="24">
        <f t="shared" si="2"/>
        <v>1337561.02</v>
      </c>
      <c r="I49" s="22">
        <f t="shared" si="0"/>
        <v>0</v>
      </c>
    </row>
    <row r="50" spans="1:9" ht="38.25">
      <c r="A50" s="25" t="s">
        <v>255</v>
      </c>
      <c r="B50" s="26" t="s">
        <v>35</v>
      </c>
      <c r="C50" s="27" t="s">
        <v>87</v>
      </c>
      <c r="D50" s="27" t="s">
        <v>40</v>
      </c>
      <c r="E50" s="27"/>
      <c r="F50" s="27"/>
      <c r="G50" s="28">
        <f t="shared" si="2"/>
        <v>1337561.02</v>
      </c>
      <c r="H50" s="28">
        <f t="shared" si="2"/>
        <v>1337561.02</v>
      </c>
      <c r="I50" s="22">
        <f t="shared" si="0"/>
        <v>0</v>
      </c>
    </row>
    <row r="51" spans="1:9" ht="25.5">
      <c r="A51" s="29" t="s">
        <v>288</v>
      </c>
      <c r="B51" s="26" t="s">
        <v>35</v>
      </c>
      <c r="C51" s="27" t="s">
        <v>87</v>
      </c>
      <c r="D51" s="27" t="s">
        <v>48</v>
      </c>
      <c r="E51" s="27"/>
      <c r="F51" s="27"/>
      <c r="G51" s="28">
        <f t="shared" si="2"/>
        <v>1337561.02</v>
      </c>
      <c r="H51" s="28">
        <f t="shared" si="2"/>
        <v>1337561.02</v>
      </c>
      <c r="I51" s="22">
        <f t="shared" si="0"/>
        <v>0</v>
      </c>
    </row>
    <row r="52" spans="1:9" ht="38.25">
      <c r="A52" s="29" t="s">
        <v>233</v>
      </c>
      <c r="B52" s="26" t="s">
        <v>35</v>
      </c>
      <c r="C52" s="27" t="s">
        <v>87</v>
      </c>
      <c r="D52" s="27" t="s">
        <v>88</v>
      </c>
      <c r="E52" s="27"/>
      <c r="F52" s="27"/>
      <c r="G52" s="28">
        <v>1337561.02</v>
      </c>
      <c r="H52" s="28">
        <f>H53+H54+H55</f>
        <v>1337561.02</v>
      </c>
      <c r="I52" s="22">
        <f t="shared" si="0"/>
        <v>0</v>
      </c>
    </row>
    <row r="53" spans="1:9" ht="25.5">
      <c r="A53" s="29" t="s">
        <v>56</v>
      </c>
      <c r="B53" s="26" t="s">
        <v>35</v>
      </c>
      <c r="C53" s="27" t="s">
        <v>87</v>
      </c>
      <c r="D53" s="27" t="s">
        <v>88</v>
      </c>
      <c r="E53" s="27" t="s">
        <v>59</v>
      </c>
      <c r="F53" s="27" t="s">
        <v>330</v>
      </c>
      <c r="G53" s="28">
        <v>483968</v>
      </c>
      <c r="H53" s="28">
        <v>483968</v>
      </c>
      <c r="I53" s="22">
        <f t="shared" si="0"/>
        <v>0</v>
      </c>
    </row>
    <row r="54" spans="1:9" ht="25.5">
      <c r="A54" s="29" t="s">
        <v>58</v>
      </c>
      <c r="B54" s="26" t="s">
        <v>35</v>
      </c>
      <c r="C54" s="27" t="s">
        <v>87</v>
      </c>
      <c r="D54" s="27" t="s">
        <v>88</v>
      </c>
      <c r="E54" s="27" t="s">
        <v>100</v>
      </c>
      <c r="F54" s="27" t="s">
        <v>330</v>
      </c>
      <c r="G54" s="28">
        <v>101000</v>
      </c>
      <c r="H54" s="28">
        <v>101000</v>
      </c>
      <c r="I54" s="22">
        <f t="shared" si="0"/>
        <v>0</v>
      </c>
    </row>
    <row r="55" spans="1:9">
      <c r="A55" s="72" t="s">
        <v>65</v>
      </c>
      <c r="B55" s="43" t="s">
        <v>35</v>
      </c>
      <c r="C55" s="44" t="s">
        <v>87</v>
      </c>
      <c r="D55" s="44" t="s">
        <v>88</v>
      </c>
      <c r="E55" s="44" t="s">
        <v>66</v>
      </c>
      <c r="F55" s="44" t="s">
        <v>330</v>
      </c>
      <c r="G55" s="71">
        <v>752593.02</v>
      </c>
      <c r="H55" s="71">
        <v>752593.02</v>
      </c>
      <c r="I55" s="41">
        <f t="shared" ref="I55" si="3">H55-G55</f>
        <v>0</v>
      </c>
    </row>
    <row r="56" spans="1:9">
      <c r="A56" s="30" t="s">
        <v>89</v>
      </c>
      <c r="B56" s="20" t="s">
        <v>35</v>
      </c>
      <c r="C56" s="23" t="s">
        <v>90</v>
      </c>
      <c r="D56" s="23"/>
      <c r="E56" s="23"/>
      <c r="F56" s="23"/>
      <c r="G56" s="24">
        <f t="shared" ref="G56:H58" si="4">G57</f>
        <v>164202</v>
      </c>
      <c r="H56" s="24">
        <f t="shared" si="4"/>
        <v>165319</v>
      </c>
      <c r="I56" s="22">
        <f t="shared" si="0"/>
        <v>1117</v>
      </c>
    </row>
    <row r="57" spans="1:9">
      <c r="A57" s="30" t="s">
        <v>91</v>
      </c>
      <c r="B57" s="20" t="s">
        <v>35</v>
      </c>
      <c r="C57" s="23" t="s">
        <v>92</v>
      </c>
      <c r="D57" s="23"/>
      <c r="E57" s="23"/>
      <c r="F57" s="23"/>
      <c r="G57" s="24">
        <f t="shared" si="4"/>
        <v>164202</v>
      </c>
      <c r="H57" s="24">
        <f t="shared" si="4"/>
        <v>165319</v>
      </c>
      <c r="I57" s="22">
        <f t="shared" si="0"/>
        <v>1117</v>
      </c>
    </row>
    <row r="58" spans="1:9" ht="25.5">
      <c r="A58" s="29" t="s">
        <v>93</v>
      </c>
      <c r="B58" s="26" t="s">
        <v>35</v>
      </c>
      <c r="C58" s="27" t="s">
        <v>92</v>
      </c>
      <c r="D58" s="27" t="s">
        <v>94</v>
      </c>
      <c r="E58" s="27"/>
      <c r="F58" s="27"/>
      <c r="G58" s="28">
        <f t="shared" si="4"/>
        <v>164202</v>
      </c>
      <c r="H58" s="28">
        <f t="shared" si="4"/>
        <v>165319</v>
      </c>
      <c r="I58" s="22">
        <f t="shared" si="0"/>
        <v>1117</v>
      </c>
    </row>
    <row r="59" spans="1:9" ht="25.5">
      <c r="A59" s="29" t="s">
        <v>95</v>
      </c>
      <c r="B59" s="26" t="s">
        <v>35</v>
      </c>
      <c r="C59" s="27" t="s">
        <v>92</v>
      </c>
      <c r="D59" s="27" t="s">
        <v>96</v>
      </c>
      <c r="E59" s="27"/>
      <c r="F59" s="27"/>
      <c r="G59" s="28">
        <f>G60+G64</f>
        <v>164202</v>
      </c>
      <c r="H59" s="28">
        <f>H60+H64</f>
        <v>165319</v>
      </c>
      <c r="I59" s="22">
        <f t="shared" si="0"/>
        <v>1117</v>
      </c>
    </row>
    <row r="60" spans="1:9" ht="51">
      <c r="A60" s="29" t="s">
        <v>97</v>
      </c>
      <c r="B60" s="26" t="s">
        <v>35</v>
      </c>
      <c r="C60" s="27" t="s">
        <v>92</v>
      </c>
      <c r="D60" s="27" t="s">
        <v>96</v>
      </c>
      <c r="E60" s="27" t="s">
        <v>43</v>
      </c>
      <c r="F60" s="27"/>
      <c r="G60" s="24">
        <f>G61</f>
        <v>149002</v>
      </c>
      <c r="H60" s="24">
        <f>H61</f>
        <v>160119</v>
      </c>
      <c r="I60" s="22">
        <f t="shared" si="0"/>
        <v>11117</v>
      </c>
    </row>
    <row r="61" spans="1:9" ht="25.5">
      <c r="A61" s="29" t="s">
        <v>44</v>
      </c>
      <c r="B61" s="26" t="s">
        <v>35</v>
      </c>
      <c r="C61" s="27" t="s">
        <v>92</v>
      </c>
      <c r="D61" s="27" t="s">
        <v>96</v>
      </c>
      <c r="E61" s="27" t="s">
        <v>51</v>
      </c>
      <c r="F61" s="27"/>
      <c r="G61" s="28">
        <f>G63+G62</f>
        <v>149002</v>
      </c>
      <c r="H61" s="28">
        <f>H63+H62</f>
        <v>160119</v>
      </c>
      <c r="I61" s="22">
        <f t="shared" si="0"/>
        <v>11117</v>
      </c>
    </row>
    <row r="62" spans="1:9" ht="25.5">
      <c r="A62" s="29" t="s">
        <v>98</v>
      </c>
      <c r="B62" s="26" t="s">
        <v>35</v>
      </c>
      <c r="C62" s="27" t="s">
        <v>92</v>
      </c>
      <c r="D62" s="27" t="s">
        <v>96</v>
      </c>
      <c r="E62" s="27" t="s">
        <v>70</v>
      </c>
      <c r="F62" s="75" t="s">
        <v>331</v>
      </c>
      <c r="G62" s="28">
        <v>114441.48</v>
      </c>
      <c r="H62" s="28">
        <v>123788.58</v>
      </c>
      <c r="I62" s="22">
        <f t="shared" si="0"/>
        <v>9347.1000000000058</v>
      </c>
    </row>
    <row r="63" spans="1:9" ht="25.5">
      <c r="A63" s="29" t="s">
        <v>71</v>
      </c>
      <c r="B63" s="26" t="s">
        <v>35</v>
      </c>
      <c r="C63" s="27" t="s">
        <v>92</v>
      </c>
      <c r="D63" s="27" t="s">
        <v>96</v>
      </c>
      <c r="E63" s="27" t="s">
        <v>72</v>
      </c>
      <c r="F63" s="75" t="s">
        <v>331</v>
      </c>
      <c r="G63" s="28">
        <v>34560.519999999997</v>
      </c>
      <c r="H63" s="28">
        <v>36330.42</v>
      </c>
      <c r="I63" s="22">
        <f t="shared" si="0"/>
        <v>1769.9000000000015</v>
      </c>
    </row>
    <row r="64" spans="1:9" ht="25.5">
      <c r="A64" s="29" t="s">
        <v>56</v>
      </c>
      <c r="B64" s="26" t="s">
        <v>35</v>
      </c>
      <c r="C64" s="27" t="s">
        <v>92</v>
      </c>
      <c r="D64" s="27" t="s">
        <v>96</v>
      </c>
      <c r="E64" s="27" t="s">
        <v>57</v>
      </c>
      <c r="F64" s="27"/>
      <c r="G64" s="24">
        <f>G66+G65</f>
        <v>15200</v>
      </c>
      <c r="H64" s="24">
        <f>H66+H65</f>
        <v>5200</v>
      </c>
      <c r="I64" s="22">
        <f t="shared" si="0"/>
        <v>-10000</v>
      </c>
    </row>
    <row r="65" spans="1:9" ht="25.5">
      <c r="A65" s="29" t="s">
        <v>58</v>
      </c>
      <c r="B65" s="26" t="s">
        <v>35</v>
      </c>
      <c r="C65" s="27" t="s">
        <v>92</v>
      </c>
      <c r="D65" s="27" t="s">
        <v>96</v>
      </c>
      <c r="E65" s="27" t="s">
        <v>59</v>
      </c>
      <c r="F65" s="75" t="s">
        <v>331</v>
      </c>
      <c r="G65" s="28">
        <v>10000</v>
      </c>
      <c r="H65" s="28">
        <v>0</v>
      </c>
      <c r="I65" s="22">
        <f t="shared" si="0"/>
        <v>-10000</v>
      </c>
    </row>
    <row r="66" spans="1:9" ht="25.5">
      <c r="A66" s="29" t="s">
        <v>99</v>
      </c>
      <c r="B66" s="26" t="s">
        <v>35</v>
      </c>
      <c r="C66" s="27" t="s">
        <v>92</v>
      </c>
      <c r="D66" s="27" t="s">
        <v>96</v>
      </c>
      <c r="E66" s="27" t="s">
        <v>100</v>
      </c>
      <c r="F66" s="75" t="s">
        <v>331</v>
      </c>
      <c r="G66" s="24">
        <v>5200</v>
      </c>
      <c r="H66" s="24">
        <v>5200</v>
      </c>
      <c r="I66" s="22">
        <f t="shared" si="0"/>
        <v>0</v>
      </c>
    </row>
    <row r="67" spans="1:9" ht="25.5">
      <c r="A67" s="47" t="s">
        <v>101</v>
      </c>
      <c r="B67" s="39" t="s">
        <v>35</v>
      </c>
      <c r="C67" s="45" t="s">
        <v>102</v>
      </c>
      <c r="D67" s="45"/>
      <c r="E67" s="45"/>
      <c r="F67" s="45"/>
      <c r="G67" s="46">
        <f>G72+G75+G79+G82</f>
        <v>760000</v>
      </c>
      <c r="H67" s="46">
        <f>H72+H74+H79+H82</f>
        <v>760000</v>
      </c>
      <c r="I67" s="41">
        <f t="shared" si="0"/>
        <v>0</v>
      </c>
    </row>
    <row r="68" spans="1:9" ht="38.25">
      <c r="A68" s="25" t="s">
        <v>103</v>
      </c>
      <c r="B68" s="26" t="s">
        <v>35</v>
      </c>
      <c r="C68" s="27" t="s">
        <v>102</v>
      </c>
      <c r="D68" s="27" t="s">
        <v>104</v>
      </c>
      <c r="E68" s="27"/>
      <c r="F68" s="27"/>
      <c r="G68" s="28">
        <f>G69</f>
        <v>760000</v>
      </c>
      <c r="H68" s="28">
        <f>H69</f>
        <v>760000</v>
      </c>
      <c r="I68" s="22">
        <f t="shared" si="0"/>
        <v>0</v>
      </c>
    </row>
    <row r="69" spans="1:9" ht="25.5">
      <c r="A69" s="25" t="s">
        <v>291</v>
      </c>
      <c r="B69" s="26" t="s">
        <v>35</v>
      </c>
      <c r="C69" s="27" t="s">
        <v>102</v>
      </c>
      <c r="D69" s="27" t="s">
        <v>105</v>
      </c>
      <c r="E69" s="27"/>
      <c r="F69" s="27"/>
      <c r="G69" s="28">
        <f>G72+G75+G79+G82</f>
        <v>760000</v>
      </c>
      <c r="H69" s="28">
        <f>H72+H74+H79+H82</f>
        <v>760000</v>
      </c>
      <c r="I69" s="22">
        <f t="shared" si="0"/>
        <v>0</v>
      </c>
    </row>
    <row r="70" spans="1:9">
      <c r="A70" s="25" t="s">
        <v>106</v>
      </c>
      <c r="B70" s="26" t="s">
        <v>35</v>
      </c>
      <c r="C70" s="27" t="s">
        <v>102</v>
      </c>
      <c r="D70" s="27" t="s">
        <v>107</v>
      </c>
      <c r="E70" s="27"/>
      <c r="F70" s="27" t="s">
        <v>330</v>
      </c>
      <c r="G70" s="28">
        <f>G72</f>
        <v>450000</v>
      </c>
      <c r="H70" s="28">
        <f>H72</f>
        <v>271843.5</v>
      </c>
      <c r="I70" s="22">
        <f t="shared" si="0"/>
        <v>-178156.5</v>
      </c>
    </row>
    <row r="71" spans="1:9" ht="25.5">
      <c r="A71" s="25" t="s">
        <v>56</v>
      </c>
      <c r="B71" s="26" t="s">
        <v>35</v>
      </c>
      <c r="C71" s="27" t="s">
        <v>102</v>
      </c>
      <c r="D71" s="27" t="s">
        <v>107</v>
      </c>
      <c r="E71" s="27" t="s">
        <v>57</v>
      </c>
      <c r="F71" s="27"/>
      <c r="G71" s="28">
        <f>G72</f>
        <v>450000</v>
      </c>
      <c r="H71" s="28">
        <f>H72</f>
        <v>271843.5</v>
      </c>
      <c r="I71" s="22">
        <f t="shared" si="0"/>
        <v>-178156.5</v>
      </c>
    </row>
    <row r="72" spans="1:9" ht="25.5">
      <c r="A72" s="25" t="s">
        <v>58</v>
      </c>
      <c r="B72" s="26" t="s">
        <v>35</v>
      </c>
      <c r="C72" s="27" t="s">
        <v>102</v>
      </c>
      <c r="D72" s="27" t="s">
        <v>107</v>
      </c>
      <c r="E72" s="27" t="s">
        <v>59</v>
      </c>
      <c r="F72" s="27"/>
      <c r="G72" s="28">
        <v>450000</v>
      </c>
      <c r="H72" s="28">
        <v>271843.5</v>
      </c>
      <c r="I72" s="22">
        <f t="shared" si="0"/>
        <v>-178156.5</v>
      </c>
    </row>
    <row r="73" spans="1:9" ht="38.25">
      <c r="A73" s="25" t="s">
        <v>232</v>
      </c>
      <c r="B73" s="26" t="s">
        <v>35</v>
      </c>
      <c r="C73" s="27" t="s">
        <v>102</v>
      </c>
      <c r="D73" s="27" t="s">
        <v>108</v>
      </c>
      <c r="E73" s="27"/>
      <c r="F73" s="27"/>
      <c r="G73" s="28">
        <f>G75</f>
        <v>120000</v>
      </c>
      <c r="H73" s="28">
        <f>H74</f>
        <v>80040</v>
      </c>
      <c r="I73" s="22">
        <f t="shared" si="0"/>
        <v>-39960</v>
      </c>
    </row>
    <row r="74" spans="1:9" ht="25.5">
      <c r="A74" s="25" t="s">
        <v>56</v>
      </c>
      <c r="B74" s="26" t="s">
        <v>35</v>
      </c>
      <c r="C74" s="27" t="s">
        <v>102</v>
      </c>
      <c r="D74" s="27" t="s">
        <v>108</v>
      </c>
      <c r="E74" s="27" t="s">
        <v>57</v>
      </c>
      <c r="F74" s="27" t="s">
        <v>330</v>
      </c>
      <c r="G74" s="28">
        <f>G75</f>
        <v>120000</v>
      </c>
      <c r="H74" s="28">
        <f>H75+H76</f>
        <v>80040</v>
      </c>
      <c r="I74" s="22">
        <f t="shared" si="0"/>
        <v>-39960</v>
      </c>
    </row>
    <row r="75" spans="1:9" ht="25.5">
      <c r="A75" s="25" t="s">
        <v>58</v>
      </c>
      <c r="B75" s="26" t="s">
        <v>35</v>
      </c>
      <c r="C75" s="27" t="s">
        <v>102</v>
      </c>
      <c r="D75" s="27" t="s">
        <v>108</v>
      </c>
      <c r="E75" s="27" t="s">
        <v>59</v>
      </c>
      <c r="F75" s="27"/>
      <c r="G75" s="28">
        <v>120000</v>
      </c>
      <c r="H75" s="28">
        <v>80040</v>
      </c>
      <c r="I75" s="22">
        <f t="shared" ref="I75:I146" si="5">H75-G75</f>
        <v>-39960</v>
      </c>
    </row>
    <row r="76" spans="1:9" ht="25.5">
      <c r="A76" s="25" t="s">
        <v>58</v>
      </c>
      <c r="B76" s="26" t="s">
        <v>35</v>
      </c>
      <c r="C76" s="27" t="s">
        <v>102</v>
      </c>
      <c r="D76" s="27" t="s">
        <v>108</v>
      </c>
      <c r="E76" s="27" t="s">
        <v>59</v>
      </c>
      <c r="F76" s="27" t="s">
        <v>329</v>
      </c>
      <c r="G76" s="28">
        <v>0</v>
      </c>
      <c r="H76" s="28">
        <v>0</v>
      </c>
      <c r="I76" s="22">
        <f t="shared" ref="I76" si="6">H76-G76</f>
        <v>0</v>
      </c>
    </row>
    <row r="77" spans="1:9" ht="25.5">
      <c r="A77" s="25" t="s">
        <v>292</v>
      </c>
      <c r="B77" s="26" t="s">
        <v>35</v>
      </c>
      <c r="C77" s="27" t="s">
        <v>102</v>
      </c>
      <c r="D77" s="27" t="s">
        <v>109</v>
      </c>
      <c r="E77" s="27"/>
      <c r="F77" s="27" t="s">
        <v>330</v>
      </c>
      <c r="G77" s="28">
        <f>G79</f>
        <v>150000</v>
      </c>
      <c r="H77" s="28">
        <f>H79</f>
        <v>408116.5</v>
      </c>
      <c r="I77" s="22">
        <f t="shared" si="5"/>
        <v>258116.5</v>
      </c>
    </row>
    <row r="78" spans="1:9" ht="25.5">
      <c r="A78" s="25" t="s">
        <v>111</v>
      </c>
      <c r="B78" s="26" t="s">
        <v>35</v>
      </c>
      <c r="C78" s="27" t="s">
        <v>102</v>
      </c>
      <c r="D78" s="27" t="s">
        <v>109</v>
      </c>
      <c r="E78" s="27" t="s">
        <v>57</v>
      </c>
      <c r="F78" s="27" t="s">
        <v>330</v>
      </c>
      <c r="G78" s="28">
        <f>G79</f>
        <v>150000</v>
      </c>
      <c r="H78" s="28">
        <f>H79</f>
        <v>408116.5</v>
      </c>
      <c r="I78" s="22">
        <f t="shared" si="5"/>
        <v>258116.5</v>
      </c>
    </row>
    <row r="79" spans="1:9" ht="25.5">
      <c r="A79" s="25" t="s">
        <v>112</v>
      </c>
      <c r="B79" s="26" t="s">
        <v>35</v>
      </c>
      <c r="C79" s="27" t="s">
        <v>102</v>
      </c>
      <c r="D79" s="27" t="s">
        <v>109</v>
      </c>
      <c r="E79" s="27" t="s">
        <v>59</v>
      </c>
      <c r="F79" s="27" t="s">
        <v>330</v>
      </c>
      <c r="G79" s="28">
        <v>150000</v>
      </c>
      <c r="H79" s="28">
        <v>408116.5</v>
      </c>
      <c r="I79" s="22">
        <f t="shared" si="5"/>
        <v>258116.5</v>
      </c>
    </row>
    <row r="80" spans="1:9">
      <c r="A80" s="25" t="s">
        <v>113</v>
      </c>
      <c r="B80" s="26" t="s">
        <v>35</v>
      </c>
      <c r="C80" s="27" t="s">
        <v>102</v>
      </c>
      <c r="D80" s="27" t="s">
        <v>114</v>
      </c>
      <c r="E80" s="27"/>
      <c r="F80" s="27"/>
      <c r="G80" s="28">
        <f>G82</f>
        <v>40000</v>
      </c>
      <c r="H80" s="28">
        <f>H82</f>
        <v>0</v>
      </c>
      <c r="I80" s="22">
        <f t="shared" si="5"/>
        <v>-40000</v>
      </c>
    </row>
    <row r="81" spans="1:9" ht="25.5">
      <c r="A81" s="25" t="s">
        <v>111</v>
      </c>
      <c r="B81" s="26" t="s">
        <v>35</v>
      </c>
      <c r="C81" s="27" t="s">
        <v>102</v>
      </c>
      <c r="D81" s="27" t="s">
        <v>114</v>
      </c>
      <c r="E81" s="27" t="s">
        <v>57</v>
      </c>
      <c r="F81" s="27" t="s">
        <v>330</v>
      </c>
      <c r="G81" s="28">
        <f>G82</f>
        <v>40000</v>
      </c>
      <c r="H81" s="28">
        <f>H82</f>
        <v>0</v>
      </c>
      <c r="I81" s="22">
        <f t="shared" si="5"/>
        <v>-40000</v>
      </c>
    </row>
    <row r="82" spans="1:9" ht="25.5">
      <c r="A82" s="25" t="s">
        <v>112</v>
      </c>
      <c r="B82" s="26" t="s">
        <v>35</v>
      </c>
      <c r="C82" s="27" t="s">
        <v>102</v>
      </c>
      <c r="D82" s="27" t="s">
        <v>114</v>
      </c>
      <c r="E82" s="27" t="s">
        <v>59</v>
      </c>
      <c r="F82" s="27"/>
      <c r="G82" s="28">
        <v>40000</v>
      </c>
      <c r="H82" s="28">
        <v>0</v>
      </c>
      <c r="I82" s="22">
        <f t="shared" si="5"/>
        <v>-40000</v>
      </c>
    </row>
    <row r="83" spans="1:9">
      <c r="A83" s="19" t="s">
        <v>115</v>
      </c>
      <c r="B83" s="20" t="s">
        <v>35</v>
      </c>
      <c r="C83" s="23" t="s">
        <v>116</v>
      </c>
      <c r="D83" s="23"/>
      <c r="E83" s="23"/>
      <c r="F83" s="23"/>
      <c r="G83" s="46">
        <f>G86</f>
        <v>3024000</v>
      </c>
      <c r="H83" s="46">
        <f>H86</f>
        <v>3024000</v>
      </c>
      <c r="I83" s="41">
        <f t="shared" si="5"/>
        <v>0</v>
      </c>
    </row>
    <row r="84" spans="1:9">
      <c r="A84" s="30" t="s">
        <v>117</v>
      </c>
      <c r="B84" s="20" t="s">
        <v>35</v>
      </c>
      <c r="C84" s="23" t="s">
        <v>118</v>
      </c>
      <c r="D84" s="23"/>
      <c r="E84" s="23"/>
      <c r="F84" s="23"/>
      <c r="G84" s="24"/>
      <c r="H84" s="24"/>
      <c r="I84" s="22">
        <f t="shared" si="5"/>
        <v>0</v>
      </c>
    </row>
    <row r="85" spans="1:9" ht="25.5">
      <c r="A85" s="25" t="s">
        <v>119</v>
      </c>
      <c r="B85" s="26" t="s">
        <v>35</v>
      </c>
      <c r="C85" s="27" t="s">
        <v>118</v>
      </c>
      <c r="D85" s="27" t="s">
        <v>120</v>
      </c>
      <c r="E85" s="27"/>
      <c r="F85" s="27"/>
      <c r="G85" s="28"/>
      <c r="H85" s="28"/>
      <c r="I85" s="22">
        <f t="shared" si="5"/>
        <v>0</v>
      </c>
    </row>
    <row r="86" spans="1:9" ht="38.25">
      <c r="A86" s="25" t="s">
        <v>272</v>
      </c>
      <c r="B86" s="26" t="s">
        <v>35</v>
      </c>
      <c r="C86" s="27" t="s">
        <v>118</v>
      </c>
      <c r="D86" s="27" t="s">
        <v>122</v>
      </c>
      <c r="E86" s="27"/>
      <c r="F86" s="27"/>
      <c r="G86" s="28">
        <f>G87+G90+G95+G96+G97</f>
        <v>3024000</v>
      </c>
      <c r="H86" s="28">
        <f>H87+H90+H95+H96+H97</f>
        <v>3024000</v>
      </c>
      <c r="I86" s="22">
        <f t="shared" si="5"/>
        <v>0</v>
      </c>
    </row>
    <row r="87" spans="1:9">
      <c r="A87" s="25" t="s">
        <v>224</v>
      </c>
      <c r="B87" s="26" t="s">
        <v>35</v>
      </c>
      <c r="C87" s="27" t="s">
        <v>118</v>
      </c>
      <c r="D87" s="27" t="s">
        <v>126</v>
      </c>
      <c r="E87" s="27"/>
      <c r="F87" s="27" t="s">
        <v>332</v>
      </c>
      <c r="G87" s="24">
        <f>G88</f>
        <v>150000</v>
      </c>
      <c r="H87" s="24">
        <f>H88</f>
        <v>70000</v>
      </c>
      <c r="I87" s="22">
        <f t="shared" si="5"/>
        <v>-80000</v>
      </c>
    </row>
    <row r="88" spans="1:9" ht="25.5">
      <c r="A88" s="25" t="s">
        <v>225</v>
      </c>
      <c r="B88" s="26" t="s">
        <v>35</v>
      </c>
      <c r="C88" s="27" t="s">
        <v>118</v>
      </c>
      <c r="D88" s="27" t="s">
        <v>126</v>
      </c>
      <c r="E88" s="27" t="s">
        <v>57</v>
      </c>
      <c r="F88" s="27"/>
      <c r="G88" s="28">
        <f>G89</f>
        <v>150000</v>
      </c>
      <c r="H88" s="28">
        <f>H89</f>
        <v>70000</v>
      </c>
      <c r="I88" s="22">
        <f t="shared" si="5"/>
        <v>-80000</v>
      </c>
    </row>
    <row r="89" spans="1:9" ht="25.5">
      <c r="A89" s="25" t="s">
        <v>226</v>
      </c>
      <c r="B89" s="26" t="s">
        <v>35</v>
      </c>
      <c r="C89" s="27" t="s">
        <v>118</v>
      </c>
      <c r="D89" s="27" t="s">
        <v>126</v>
      </c>
      <c r="E89" s="27" t="s">
        <v>59</v>
      </c>
      <c r="F89" s="27"/>
      <c r="G89" s="28">
        <v>150000</v>
      </c>
      <c r="H89" s="28">
        <v>70000</v>
      </c>
      <c r="I89" s="22">
        <f t="shared" si="5"/>
        <v>-80000</v>
      </c>
    </row>
    <row r="90" spans="1:9">
      <c r="A90" s="25" t="s">
        <v>227</v>
      </c>
      <c r="B90" s="26" t="s">
        <v>35</v>
      </c>
      <c r="C90" s="27" t="s">
        <v>118</v>
      </c>
      <c r="D90" s="27" t="s">
        <v>228</v>
      </c>
      <c r="E90" s="27"/>
      <c r="F90" s="27" t="s">
        <v>332</v>
      </c>
      <c r="G90" s="24">
        <f>G91</f>
        <v>656896.68999999994</v>
      </c>
      <c r="H90" s="24">
        <f>H91</f>
        <v>0</v>
      </c>
      <c r="I90" s="22">
        <f t="shared" si="5"/>
        <v>-656896.68999999994</v>
      </c>
    </row>
    <row r="91" spans="1:9" ht="25.5">
      <c r="A91" s="25" t="s">
        <v>225</v>
      </c>
      <c r="B91" s="26" t="s">
        <v>35</v>
      </c>
      <c r="C91" s="27" t="s">
        <v>118</v>
      </c>
      <c r="D91" s="27" t="s">
        <v>228</v>
      </c>
      <c r="E91" s="27" t="s">
        <v>57</v>
      </c>
      <c r="F91" s="27"/>
      <c r="G91" s="28">
        <f>G92</f>
        <v>656896.68999999994</v>
      </c>
      <c r="H91" s="28">
        <f>H92</f>
        <v>0</v>
      </c>
      <c r="I91" s="22">
        <f t="shared" si="5"/>
        <v>-656896.68999999994</v>
      </c>
    </row>
    <row r="92" spans="1:9" ht="25.5">
      <c r="A92" s="25" t="s">
        <v>226</v>
      </c>
      <c r="B92" s="26" t="s">
        <v>35</v>
      </c>
      <c r="C92" s="27" t="s">
        <v>118</v>
      </c>
      <c r="D92" s="27" t="s">
        <v>228</v>
      </c>
      <c r="E92" s="27" t="s">
        <v>59</v>
      </c>
      <c r="F92" s="27"/>
      <c r="G92" s="28">
        <v>656896.68999999994</v>
      </c>
      <c r="H92" s="28">
        <v>0</v>
      </c>
      <c r="I92" s="22">
        <f t="shared" si="5"/>
        <v>-656896.68999999994</v>
      </c>
    </row>
    <row r="93" spans="1:9" ht="38.25">
      <c r="A93" s="25" t="s">
        <v>125</v>
      </c>
      <c r="B93" s="26" t="s">
        <v>35</v>
      </c>
      <c r="C93" s="27" t="s">
        <v>118</v>
      </c>
      <c r="D93" s="27" t="s">
        <v>229</v>
      </c>
      <c r="E93" s="27" t="s">
        <v>59</v>
      </c>
      <c r="F93" s="27"/>
      <c r="G93" s="28">
        <f>G94</f>
        <v>874000</v>
      </c>
      <c r="H93" s="28">
        <f>H94</f>
        <v>1610896.69</v>
      </c>
      <c r="I93" s="22">
        <f t="shared" si="5"/>
        <v>736896.69</v>
      </c>
    </row>
    <row r="94" spans="1:9" ht="25.5">
      <c r="A94" s="25" t="s">
        <v>225</v>
      </c>
      <c r="B94" s="26" t="s">
        <v>35</v>
      </c>
      <c r="C94" s="27" t="s">
        <v>118</v>
      </c>
      <c r="D94" s="27" t="s">
        <v>229</v>
      </c>
      <c r="E94" s="27" t="s">
        <v>57</v>
      </c>
      <c r="F94" s="27"/>
      <c r="G94" s="28">
        <f>G95</f>
        <v>874000</v>
      </c>
      <c r="H94" s="28">
        <f>H95</f>
        <v>1610896.69</v>
      </c>
      <c r="I94" s="22">
        <f t="shared" si="5"/>
        <v>736896.69</v>
      </c>
    </row>
    <row r="95" spans="1:9" ht="25.5">
      <c r="A95" s="25" t="s">
        <v>226</v>
      </c>
      <c r="B95" s="26" t="s">
        <v>35</v>
      </c>
      <c r="C95" s="27" t="s">
        <v>118</v>
      </c>
      <c r="D95" s="27" t="s">
        <v>229</v>
      </c>
      <c r="E95" s="27" t="s">
        <v>59</v>
      </c>
      <c r="F95" s="27" t="s">
        <v>332</v>
      </c>
      <c r="G95" s="24">
        <v>874000</v>
      </c>
      <c r="H95" s="24">
        <v>1610896.69</v>
      </c>
      <c r="I95" s="22">
        <f t="shared" si="5"/>
        <v>736896.69</v>
      </c>
    </row>
    <row r="96" spans="1:9" ht="38.25">
      <c r="A96" s="25" t="s">
        <v>322</v>
      </c>
      <c r="B96" s="26" t="s">
        <v>35</v>
      </c>
      <c r="C96" s="27" t="s">
        <v>118</v>
      </c>
      <c r="D96" s="27" t="s">
        <v>323</v>
      </c>
      <c r="E96" s="27" t="s">
        <v>59</v>
      </c>
      <c r="F96" s="27" t="s">
        <v>332</v>
      </c>
      <c r="G96" s="24">
        <v>343103.31</v>
      </c>
      <c r="H96" s="24">
        <v>127500</v>
      </c>
      <c r="I96" s="22">
        <f t="shared" ref="I96" si="7">H96-G96</f>
        <v>-215603.31</v>
      </c>
    </row>
    <row r="97" spans="1:9" ht="38.25">
      <c r="A97" s="25" t="s">
        <v>324</v>
      </c>
      <c r="B97" s="26" t="s">
        <v>35</v>
      </c>
      <c r="C97" s="27" t="s">
        <v>118</v>
      </c>
      <c r="D97" s="27" t="s">
        <v>325</v>
      </c>
      <c r="E97" s="27" t="s">
        <v>59</v>
      </c>
      <c r="F97" s="27" t="s">
        <v>332</v>
      </c>
      <c r="G97" s="24">
        <v>1000000</v>
      </c>
      <c r="H97" s="24">
        <v>1215603.31</v>
      </c>
      <c r="I97" s="22">
        <f t="shared" ref="I97" si="8">H97-G97</f>
        <v>215603.31000000006</v>
      </c>
    </row>
    <row r="98" spans="1:9">
      <c r="A98" s="30" t="s">
        <v>127</v>
      </c>
      <c r="B98" s="20" t="s">
        <v>35</v>
      </c>
      <c r="C98" s="23" t="s">
        <v>128</v>
      </c>
      <c r="D98" s="23"/>
      <c r="E98" s="23"/>
      <c r="F98" s="23"/>
      <c r="G98" s="46">
        <f>G99+G104</f>
        <v>7853393.7599999998</v>
      </c>
      <c r="H98" s="46">
        <f>H104+H99</f>
        <v>7853393.7599999998</v>
      </c>
      <c r="I98" s="41">
        <f t="shared" si="5"/>
        <v>0</v>
      </c>
    </row>
    <row r="99" spans="1:9">
      <c r="A99" s="19" t="s">
        <v>129</v>
      </c>
      <c r="B99" s="20" t="s">
        <v>35</v>
      </c>
      <c r="C99" s="23" t="s">
        <v>130</v>
      </c>
      <c r="D99" s="27"/>
      <c r="E99" s="27"/>
      <c r="F99" s="27"/>
      <c r="G99" s="24">
        <f>G103</f>
        <v>150000</v>
      </c>
      <c r="H99" s="24">
        <f>H103</f>
        <v>150000</v>
      </c>
      <c r="I99" s="22">
        <f t="shared" si="5"/>
        <v>0</v>
      </c>
    </row>
    <row r="100" spans="1:9" ht="38.25" hidden="1">
      <c r="A100" s="25" t="s">
        <v>131</v>
      </c>
      <c r="B100" s="26" t="s">
        <v>35</v>
      </c>
      <c r="C100" s="27" t="s">
        <v>130</v>
      </c>
      <c r="D100" s="27" t="s">
        <v>269</v>
      </c>
      <c r="E100" s="23"/>
      <c r="F100" s="23"/>
      <c r="G100" s="28">
        <f>G103</f>
        <v>150000</v>
      </c>
      <c r="H100" s="28">
        <f>H103</f>
        <v>150000</v>
      </c>
      <c r="I100" s="22">
        <f t="shared" si="5"/>
        <v>0</v>
      </c>
    </row>
    <row r="101" spans="1:9" ht="38.25">
      <c r="A101" s="31" t="s">
        <v>273</v>
      </c>
      <c r="B101" s="26" t="s">
        <v>35</v>
      </c>
      <c r="C101" s="27" t="s">
        <v>130</v>
      </c>
      <c r="D101" s="27" t="s">
        <v>268</v>
      </c>
      <c r="E101" s="23"/>
      <c r="F101" s="23"/>
      <c r="G101" s="28">
        <f>G102</f>
        <v>150000</v>
      </c>
      <c r="H101" s="28">
        <f>H102</f>
        <v>150000</v>
      </c>
      <c r="I101" s="22">
        <f t="shared" si="5"/>
        <v>0</v>
      </c>
    </row>
    <row r="102" spans="1:9" ht="25.5">
      <c r="A102" s="25" t="s">
        <v>111</v>
      </c>
      <c r="B102" s="26" t="s">
        <v>35</v>
      </c>
      <c r="C102" s="27" t="s">
        <v>130</v>
      </c>
      <c r="D102" s="27" t="s">
        <v>268</v>
      </c>
      <c r="E102" s="27" t="s">
        <v>57</v>
      </c>
      <c r="F102" s="27" t="s">
        <v>332</v>
      </c>
      <c r="G102" s="28">
        <f>G103</f>
        <v>150000</v>
      </c>
      <c r="H102" s="28">
        <f>H103</f>
        <v>150000</v>
      </c>
      <c r="I102" s="22">
        <f t="shared" si="5"/>
        <v>0</v>
      </c>
    </row>
    <row r="103" spans="1:9" ht="25.5">
      <c r="A103" s="25" t="s">
        <v>112</v>
      </c>
      <c r="B103" s="26" t="s">
        <v>35</v>
      </c>
      <c r="C103" s="27" t="s">
        <v>130</v>
      </c>
      <c r="D103" s="27" t="s">
        <v>268</v>
      </c>
      <c r="E103" s="27" t="s">
        <v>59</v>
      </c>
      <c r="F103" s="27"/>
      <c r="G103" s="28">
        <v>150000</v>
      </c>
      <c r="H103" s="28">
        <v>150000</v>
      </c>
      <c r="I103" s="22">
        <f t="shared" si="5"/>
        <v>0</v>
      </c>
    </row>
    <row r="104" spans="1:9">
      <c r="A104" s="19" t="s">
        <v>137</v>
      </c>
      <c r="B104" s="20" t="s">
        <v>35</v>
      </c>
      <c r="C104" s="23" t="s">
        <v>138</v>
      </c>
      <c r="D104" s="27"/>
      <c r="E104" s="27"/>
      <c r="F104" s="27"/>
      <c r="G104" s="24">
        <f>G105</f>
        <v>7703393.7599999998</v>
      </c>
      <c r="H104" s="24">
        <f>H105</f>
        <v>7703393.7599999998</v>
      </c>
      <c r="I104" s="22">
        <f t="shared" si="5"/>
        <v>0</v>
      </c>
    </row>
    <row r="105" spans="1:9" ht="25.5">
      <c r="A105" s="25" t="s">
        <v>139</v>
      </c>
      <c r="B105" s="26" t="s">
        <v>35</v>
      </c>
      <c r="C105" s="27" t="s">
        <v>138</v>
      </c>
      <c r="D105" s="32" t="s">
        <v>140</v>
      </c>
      <c r="E105" s="27"/>
      <c r="F105" s="27"/>
      <c r="G105" s="28">
        <f>G106</f>
        <v>7703393.7599999998</v>
      </c>
      <c r="H105" s="28">
        <f>H106</f>
        <v>7703393.7599999998</v>
      </c>
      <c r="I105" s="22">
        <f t="shared" si="5"/>
        <v>0</v>
      </c>
    </row>
    <row r="106" spans="1:9" ht="38.25">
      <c r="A106" s="33" t="s">
        <v>274</v>
      </c>
      <c r="B106" s="26" t="s">
        <v>35</v>
      </c>
      <c r="C106" s="27" t="s">
        <v>138</v>
      </c>
      <c r="D106" s="32" t="s">
        <v>141</v>
      </c>
      <c r="E106" s="27"/>
      <c r="F106" s="27"/>
      <c r="G106" s="17">
        <f>G107+G113+G119+G125+G128+G131+G134+G140+G142+G146+G154+G157+G151+G114+G115</f>
        <v>7703393.7599999998</v>
      </c>
      <c r="H106" s="17">
        <f>H107+H113+H119+H125+H128+H131+H134+H138+H142+H146+H154+H157+H151+H114+H115</f>
        <v>7703393.7599999998</v>
      </c>
      <c r="I106" s="22">
        <f t="shared" si="5"/>
        <v>0</v>
      </c>
    </row>
    <row r="107" spans="1:9" ht="38.25">
      <c r="A107" s="29" t="s">
        <v>142</v>
      </c>
      <c r="B107" s="26" t="s">
        <v>35</v>
      </c>
      <c r="C107" s="27" t="s">
        <v>138</v>
      </c>
      <c r="D107" s="32" t="s">
        <v>143</v>
      </c>
      <c r="E107" s="27"/>
      <c r="F107" s="27"/>
      <c r="G107" s="24">
        <f>G108+G110</f>
        <v>545404.86</v>
      </c>
      <c r="H107" s="24">
        <f>H108</f>
        <v>740764.86</v>
      </c>
      <c r="I107" s="22">
        <f t="shared" si="5"/>
        <v>195360</v>
      </c>
    </row>
    <row r="108" spans="1:9" ht="25.5">
      <c r="A108" s="25" t="s">
        <v>56</v>
      </c>
      <c r="B108" s="26" t="s">
        <v>35</v>
      </c>
      <c r="C108" s="27" t="s">
        <v>138</v>
      </c>
      <c r="D108" s="32" t="s">
        <v>143</v>
      </c>
      <c r="E108" s="27" t="s">
        <v>57</v>
      </c>
      <c r="F108" s="27" t="s">
        <v>330</v>
      </c>
      <c r="G108" s="28">
        <f>G109</f>
        <v>545000</v>
      </c>
      <c r="H108" s="28">
        <f>H109+H110</f>
        <v>740764.86</v>
      </c>
      <c r="I108" s="74">
        <f t="shared" si="5"/>
        <v>195764.86</v>
      </c>
    </row>
    <row r="109" spans="1:9">
      <c r="A109" s="25" t="s">
        <v>230</v>
      </c>
      <c r="B109" s="26" t="s">
        <v>35</v>
      </c>
      <c r="C109" s="27" t="s">
        <v>138</v>
      </c>
      <c r="D109" s="32" t="s">
        <v>143</v>
      </c>
      <c r="E109" s="27" t="s">
        <v>100</v>
      </c>
      <c r="F109" s="27"/>
      <c r="G109" s="28">
        <v>545000</v>
      </c>
      <c r="H109" s="28">
        <v>740360</v>
      </c>
      <c r="I109" s="74">
        <f t="shared" si="5"/>
        <v>195360</v>
      </c>
    </row>
    <row r="110" spans="1:9">
      <c r="A110" s="25" t="s">
        <v>65</v>
      </c>
      <c r="B110" s="26" t="s">
        <v>35</v>
      </c>
      <c r="C110" s="27" t="s">
        <v>138</v>
      </c>
      <c r="D110" s="32" t="s">
        <v>143</v>
      </c>
      <c r="E110" s="27" t="s">
        <v>66</v>
      </c>
      <c r="F110" s="27" t="s">
        <v>330</v>
      </c>
      <c r="G110" s="28">
        <v>404.86</v>
      </c>
      <c r="H110" s="28">
        <v>404.86</v>
      </c>
      <c r="I110" s="74">
        <f t="shared" ref="I110" si="9">H110-G110</f>
        <v>0</v>
      </c>
    </row>
    <row r="111" spans="1:9" ht="25.5">
      <c r="A111" s="25" t="s">
        <v>144</v>
      </c>
      <c r="B111" s="26" t="s">
        <v>35</v>
      </c>
      <c r="C111" s="27" t="s">
        <v>138</v>
      </c>
      <c r="D111" s="32" t="s">
        <v>145</v>
      </c>
      <c r="E111" s="27"/>
      <c r="F111" s="27"/>
      <c r="G111" s="24">
        <f>G112</f>
        <v>374000</v>
      </c>
      <c r="H111" s="24">
        <f>H112</f>
        <v>374000</v>
      </c>
      <c r="I111" s="22">
        <f t="shared" si="5"/>
        <v>0</v>
      </c>
    </row>
    <row r="112" spans="1:9" ht="25.5">
      <c r="A112" s="25" t="s">
        <v>56</v>
      </c>
      <c r="B112" s="26" t="s">
        <v>35</v>
      </c>
      <c r="C112" s="27" t="s">
        <v>138</v>
      </c>
      <c r="D112" s="32" t="s">
        <v>145</v>
      </c>
      <c r="E112" s="27" t="s">
        <v>57</v>
      </c>
      <c r="F112" s="27"/>
      <c r="G112" s="28">
        <f>G113</f>
        <v>374000</v>
      </c>
      <c r="H112" s="28">
        <f>H113</f>
        <v>374000</v>
      </c>
      <c r="I112" s="22">
        <f t="shared" si="5"/>
        <v>0</v>
      </c>
    </row>
    <row r="113" spans="1:9" ht="25.5">
      <c r="A113" s="25" t="s">
        <v>58</v>
      </c>
      <c r="B113" s="26" t="s">
        <v>35</v>
      </c>
      <c r="C113" s="27" t="s">
        <v>138</v>
      </c>
      <c r="D113" s="32" t="s">
        <v>145</v>
      </c>
      <c r="E113" s="27" t="s">
        <v>59</v>
      </c>
      <c r="F113" s="27" t="s">
        <v>330</v>
      </c>
      <c r="G113" s="28">
        <v>374000</v>
      </c>
      <c r="H113" s="28">
        <v>374000</v>
      </c>
      <c r="I113" s="74">
        <f t="shared" si="5"/>
        <v>0</v>
      </c>
    </row>
    <row r="114" spans="1:9" ht="25.5">
      <c r="A114" s="25" t="s">
        <v>326</v>
      </c>
      <c r="B114" s="26" t="s">
        <v>35</v>
      </c>
      <c r="C114" s="27" t="s">
        <v>138</v>
      </c>
      <c r="D114" s="32" t="s">
        <v>327</v>
      </c>
      <c r="E114" s="27" t="s">
        <v>59</v>
      </c>
      <c r="F114" s="27" t="s">
        <v>333</v>
      </c>
      <c r="G114" s="24">
        <v>1805648.76</v>
      </c>
      <c r="H114" s="24">
        <f>H116</f>
        <v>1805648.76</v>
      </c>
      <c r="I114" s="22">
        <f t="shared" ref="I114:I116" si="10">H114-G114</f>
        <v>0</v>
      </c>
    </row>
    <row r="115" spans="1:9" ht="38.25">
      <c r="A115" s="29" t="s">
        <v>338</v>
      </c>
      <c r="B115" s="26" t="s">
        <v>35</v>
      </c>
      <c r="C115" s="27" t="s">
        <v>138</v>
      </c>
      <c r="D115" s="32" t="s">
        <v>339</v>
      </c>
      <c r="E115" s="27" t="s">
        <v>59</v>
      </c>
      <c r="F115" s="27" t="s">
        <v>340</v>
      </c>
      <c r="G115" s="24">
        <v>500000</v>
      </c>
      <c r="H115" s="24">
        <v>500000</v>
      </c>
      <c r="I115" s="22">
        <f t="shared" si="10"/>
        <v>0</v>
      </c>
    </row>
    <row r="116" spans="1:9" ht="25.5">
      <c r="A116" s="25" t="s">
        <v>56</v>
      </c>
      <c r="B116" s="26" t="s">
        <v>35</v>
      </c>
      <c r="C116" s="27" t="s">
        <v>138</v>
      </c>
      <c r="D116" s="32" t="s">
        <v>327</v>
      </c>
      <c r="E116" s="27" t="s">
        <v>59</v>
      </c>
      <c r="F116" s="27" t="s">
        <v>333</v>
      </c>
      <c r="G116" s="28">
        <v>1805648.76</v>
      </c>
      <c r="H116" s="28">
        <v>1805648.76</v>
      </c>
      <c r="I116" s="74">
        <f t="shared" si="10"/>
        <v>0</v>
      </c>
    </row>
    <row r="117" spans="1:9">
      <c r="A117" s="25" t="s">
        <v>146</v>
      </c>
      <c r="B117" s="26" t="s">
        <v>35</v>
      </c>
      <c r="C117" s="27" t="s">
        <v>147</v>
      </c>
      <c r="D117" s="32" t="s">
        <v>148</v>
      </c>
      <c r="E117" s="27"/>
      <c r="F117" s="27"/>
      <c r="G117" s="28">
        <f>G119</f>
        <v>172702</v>
      </c>
      <c r="H117" s="28">
        <f>H119</f>
        <v>236505</v>
      </c>
      <c r="I117" s="22">
        <f t="shared" si="5"/>
        <v>63803</v>
      </c>
    </row>
    <row r="118" spans="1:9" ht="25.5">
      <c r="A118" s="25" t="s">
        <v>56</v>
      </c>
      <c r="B118" s="26" t="s">
        <v>35</v>
      </c>
      <c r="C118" s="27" t="s">
        <v>138</v>
      </c>
      <c r="D118" s="32" t="s">
        <v>148</v>
      </c>
      <c r="E118" s="27" t="s">
        <v>57</v>
      </c>
      <c r="F118" s="27" t="s">
        <v>330</v>
      </c>
      <c r="G118" s="28">
        <f>G119</f>
        <v>172702</v>
      </c>
      <c r="H118" s="28">
        <v>236505</v>
      </c>
      <c r="I118" s="22">
        <f t="shared" si="5"/>
        <v>63803</v>
      </c>
    </row>
    <row r="119" spans="1:9" ht="25.5">
      <c r="A119" s="25" t="s">
        <v>58</v>
      </c>
      <c r="B119" s="26" t="s">
        <v>35</v>
      </c>
      <c r="C119" s="27" t="s">
        <v>147</v>
      </c>
      <c r="D119" s="32" t="s">
        <v>148</v>
      </c>
      <c r="E119" s="27" t="s">
        <v>59</v>
      </c>
      <c r="F119" s="27"/>
      <c r="G119" s="24">
        <v>172702</v>
      </c>
      <c r="H119" s="24">
        <v>236505</v>
      </c>
      <c r="I119" s="22">
        <f t="shared" si="5"/>
        <v>63803</v>
      </c>
    </row>
    <row r="120" spans="1:9" ht="38.25" hidden="1">
      <c r="A120" s="25" t="s">
        <v>149</v>
      </c>
      <c r="B120" s="26" t="s">
        <v>35</v>
      </c>
      <c r="C120" s="27" t="s">
        <v>147</v>
      </c>
      <c r="D120" s="32" t="s">
        <v>150</v>
      </c>
      <c r="E120" s="27"/>
      <c r="F120" s="27"/>
      <c r="G120" s="28">
        <f>G122</f>
        <v>0</v>
      </c>
      <c r="H120" s="28">
        <f>H122</f>
        <v>0</v>
      </c>
      <c r="I120" s="22">
        <f t="shared" si="5"/>
        <v>0</v>
      </c>
    </row>
    <row r="121" spans="1:9" ht="25.5" hidden="1">
      <c r="A121" s="25" t="s">
        <v>56</v>
      </c>
      <c r="B121" s="26" t="s">
        <v>35</v>
      </c>
      <c r="C121" s="27" t="s">
        <v>147</v>
      </c>
      <c r="D121" s="32" t="s">
        <v>150</v>
      </c>
      <c r="E121" s="27" t="s">
        <v>57</v>
      </c>
      <c r="F121" s="27"/>
      <c r="G121" s="28">
        <f>G122</f>
        <v>0</v>
      </c>
      <c r="H121" s="28">
        <f>H122</f>
        <v>0</v>
      </c>
      <c r="I121" s="22">
        <f t="shared" si="5"/>
        <v>0</v>
      </c>
    </row>
    <row r="122" spans="1:9" ht="25.5" hidden="1">
      <c r="A122" s="25" t="s">
        <v>58</v>
      </c>
      <c r="B122" s="26" t="s">
        <v>35</v>
      </c>
      <c r="C122" s="27" t="s">
        <v>147</v>
      </c>
      <c r="D122" s="32" t="s">
        <v>150</v>
      </c>
      <c r="E122" s="27" t="s">
        <v>59</v>
      </c>
      <c r="F122" s="27"/>
      <c r="G122" s="24">
        <v>0</v>
      </c>
      <c r="H122" s="24">
        <v>0</v>
      </c>
      <c r="I122" s="22">
        <f t="shared" si="5"/>
        <v>0</v>
      </c>
    </row>
    <row r="123" spans="1:9" ht="25.5">
      <c r="A123" s="25" t="s">
        <v>151</v>
      </c>
      <c r="B123" s="26" t="s">
        <v>35</v>
      </c>
      <c r="C123" s="27" t="s">
        <v>147</v>
      </c>
      <c r="D123" s="32" t="s">
        <v>152</v>
      </c>
      <c r="E123" s="27"/>
      <c r="F123" s="27"/>
      <c r="G123" s="28">
        <f>G125</f>
        <v>200000</v>
      </c>
      <c r="H123" s="28">
        <f>H125</f>
        <v>136197</v>
      </c>
      <c r="I123" s="22">
        <f t="shared" si="5"/>
        <v>-63803</v>
      </c>
    </row>
    <row r="124" spans="1:9" ht="25.5">
      <c r="A124" s="25" t="s">
        <v>56</v>
      </c>
      <c r="B124" s="26" t="s">
        <v>35</v>
      </c>
      <c r="C124" s="27" t="s">
        <v>147</v>
      </c>
      <c r="D124" s="32" t="s">
        <v>152</v>
      </c>
      <c r="E124" s="27" t="s">
        <v>57</v>
      </c>
      <c r="F124" s="27"/>
      <c r="G124" s="28">
        <f>G125</f>
        <v>200000</v>
      </c>
      <c r="H124" s="28">
        <f>H125</f>
        <v>136197</v>
      </c>
      <c r="I124" s="22">
        <f t="shared" si="5"/>
        <v>-63803</v>
      </c>
    </row>
    <row r="125" spans="1:9" ht="25.5">
      <c r="A125" s="25" t="s">
        <v>58</v>
      </c>
      <c r="B125" s="26" t="s">
        <v>35</v>
      </c>
      <c r="C125" s="27" t="s">
        <v>147</v>
      </c>
      <c r="D125" s="32" t="s">
        <v>152</v>
      </c>
      <c r="E125" s="27" t="s">
        <v>59</v>
      </c>
      <c r="F125" s="27" t="s">
        <v>330</v>
      </c>
      <c r="G125" s="24">
        <v>200000</v>
      </c>
      <c r="H125" s="24">
        <v>136197</v>
      </c>
      <c r="I125" s="22">
        <f t="shared" si="5"/>
        <v>-63803</v>
      </c>
    </row>
    <row r="126" spans="1:9">
      <c r="A126" s="25" t="s">
        <v>153</v>
      </c>
      <c r="B126" s="26" t="s">
        <v>35</v>
      </c>
      <c r="C126" s="27" t="s">
        <v>147</v>
      </c>
      <c r="D126" s="32" t="s">
        <v>154</v>
      </c>
      <c r="E126" s="27"/>
      <c r="F126" s="27"/>
      <c r="G126" s="28">
        <f>G128</f>
        <v>120000</v>
      </c>
      <c r="H126" s="28">
        <f>H128</f>
        <v>120000</v>
      </c>
      <c r="I126" s="22">
        <f t="shared" si="5"/>
        <v>0</v>
      </c>
    </row>
    <row r="127" spans="1:9" ht="25.5">
      <c r="A127" s="25" t="s">
        <v>56</v>
      </c>
      <c r="B127" s="26" t="s">
        <v>35</v>
      </c>
      <c r="C127" s="27" t="s">
        <v>147</v>
      </c>
      <c r="D127" s="32" t="s">
        <v>154</v>
      </c>
      <c r="E127" s="27" t="s">
        <v>57</v>
      </c>
      <c r="F127" s="27"/>
      <c r="G127" s="28">
        <f>G128</f>
        <v>120000</v>
      </c>
      <c r="H127" s="28">
        <f>H128</f>
        <v>120000</v>
      </c>
      <c r="I127" s="22">
        <f t="shared" si="5"/>
        <v>0</v>
      </c>
    </row>
    <row r="128" spans="1:9" ht="25.5">
      <c r="A128" s="25" t="s">
        <v>58</v>
      </c>
      <c r="B128" s="26" t="s">
        <v>35</v>
      </c>
      <c r="C128" s="27" t="s">
        <v>147</v>
      </c>
      <c r="D128" s="32" t="s">
        <v>154</v>
      </c>
      <c r="E128" s="27" t="s">
        <v>59</v>
      </c>
      <c r="F128" s="27" t="s">
        <v>330</v>
      </c>
      <c r="G128" s="24">
        <v>120000</v>
      </c>
      <c r="H128" s="24">
        <v>120000</v>
      </c>
      <c r="I128" s="22">
        <f t="shared" si="5"/>
        <v>0</v>
      </c>
    </row>
    <row r="129" spans="1:9" ht="25.5">
      <c r="A129" s="25" t="s">
        <v>155</v>
      </c>
      <c r="B129" s="26" t="s">
        <v>35</v>
      </c>
      <c r="C129" s="27" t="s">
        <v>138</v>
      </c>
      <c r="D129" s="32" t="s">
        <v>156</v>
      </c>
      <c r="E129" s="27"/>
      <c r="F129" s="27"/>
      <c r="G129" s="28">
        <f>G130</f>
        <v>276056.64</v>
      </c>
      <c r="H129" s="28">
        <f>H130</f>
        <v>276056.64</v>
      </c>
      <c r="I129" s="22">
        <f t="shared" si="5"/>
        <v>0</v>
      </c>
    </row>
    <row r="130" spans="1:9" ht="25.5">
      <c r="A130" s="25" t="s">
        <v>56</v>
      </c>
      <c r="B130" s="26" t="s">
        <v>35</v>
      </c>
      <c r="C130" s="27" t="s">
        <v>138</v>
      </c>
      <c r="D130" s="32" t="s">
        <v>156</v>
      </c>
      <c r="E130" s="27" t="s">
        <v>57</v>
      </c>
      <c r="F130" s="27"/>
      <c r="G130" s="28">
        <f>G131</f>
        <v>276056.64</v>
      </c>
      <c r="H130" s="28">
        <f>H131</f>
        <v>276056.64</v>
      </c>
      <c r="I130" s="22">
        <f t="shared" si="5"/>
        <v>0</v>
      </c>
    </row>
    <row r="131" spans="1:9" ht="25.5">
      <c r="A131" s="25" t="s">
        <v>58</v>
      </c>
      <c r="B131" s="26" t="s">
        <v>35</v>
      </c>
      <c r="C131" s="27" t="s">
        <v>138</v>
      </c>
      <c r="D131" s="32" t="s">
        <v>156</v>
      </c>
      <c r="E131" s="27" t="s">
        <v>59</v>
      </c>
      <c r="F131" s="27" t="s">
        <v>330</v>
      </c>
      <c r="G131" s="24">
        <v>276056.64</v>
      </c>
      <c r="H131" s="24">
        <v>276056.64</v>
      </c>
      <c r="I131" s="22">
        <f t="shared" si="5"/>
        <v>0</v>
      </c>
    </row>
    <row r="132" spans="1:9" ht="25.5">
      <c r="A132" s="29" t="s">
        <v>157</v>
      </c>
      <c r="B132" s="26" t="s">
        <v>35</v>
      </c>
      <c r="C132" s="27" t="s">
        <v>138</v>
      </c>
      <c r="D132" s="32" t="s">
        <v>158</v>
      </c>
      <c r="E132" s="34"/>
      <c r="F132" s="34"/>
      <c r="G132" s="28">
        <f>G133</f>
        <v>80000</v>
      </c>
      <c r="H132" s="28">
        <f>H133</f>
        <v>80000</v>
      </c>
      <c r="I132" s="22">
        <f t="shared" si="5"/>
        <v>0</v>
      </c>
    </row>
    <row r="133" spans="1:9" ht="25.5">
      <c r="A133" s="29" t="s">
        <v>56</v>
      </c>
      <c r="B133" s="26" t="s">
        <v>35</v>
      </c>
      <c r="C133" s="27" t="s">
        <v>138</v>
      </c>
      <c r="D133" s="32" t="s">
        <v>158</v>
      </c>
      <c r="E133" s="27" t="s">
        <v>57</v>
      </c>
      <c r="F133" s="27"/>
      <c r="G133" s="28">
        <f>G134</f>
        <v>80000</v>
      </c>
      <c r="H133" s="28">
        <f>H134</f>
        <v>80000</v>
      </c>
      <c r="I133" s="22">
        <f t="shared" si="5"/>
        <v>0</v>
      </c>
    </row>
    <row r="134" spans="1:9" ht="25.5">
      <c r="A134" s="29" t="s">
        <v>58</v>
      </c>
      <c r="B134" s="26" t="s">
        <v>35</v>
      </c>
      <c r="C134" s="27" t="s">
        <v>138</v>
      </c>
      <c r="D134" s="32" t="s">
        <v>158</v>
      </c>
      <c r="E134" s="27" t="s">
        <v>59</v>
      </c>
      <c r="F134" s="27" t="s">
        <v>330</v>
      </c>
      <c r="G134" s="24">
        <v>80000</v>
      </c>
      <c r="H134" s="24">
        <v>80000</v>
      </c>
      <c r="I134" s="22">
        <f t="shared" si="5"/>
        <v>0</v>
      </c>
    </row>
    <row r="135" spans="1:9" ht="25.5" hidden="1">
      <c r="A135" s="25" t="s">
        <v>159</v>
      </c>
      <c r="B135" s="26" t="s">
        <v>35</v>
      </c>
      <c r="C135" s="27" t="s">
        <v>138</v>
      </c>
      <c r="D135" s="32" t="s">
        <v>160</v>
      </c>
      <c r="E135" s="27"/>
      <c r="F135" s="27"/>
      <c r="G135" s="28">
        <f>G136</f>
        <v>0</v>
      </c>
      <c r="H135" s="28">
        <f>H136</f>
        <v>0</v>
      </c>
      <c r="I135" s="22">
        <f t="shared" si="5"/>
        <v>0</v>
      </c>
    </row>
    <row r="136" spans="1:9" ht="25.5" hidden="1">
      <c r="A136" s="29" t="s">
        <v>56</v>
      </c>
      <c r="B136" s="26" t="s">
        <v>35</v>
      </c>
      <c r="C136" s="27" t="s">
        <v>138</v>
      </c>
      <c r="D136" s="32" t="s">
        <v>160</v>
      </c>
      <c r="E136" s="27" t="s">
        <v>57</v>
      </c>
      <c r="F136" s="27"/>
      <c r="G136" s="28">
        <f>G137</f>
        <v>0</v>
      </c>
      <c r="H136" s="28">
        <f>H137</f>
        <v>0</v>
      </c>
      <c r="I136" s="22">
        <f t="shared" si="5"/>
        <v>0</v>
      </c>
    </row>
    <row r="137" spans="1:9" ht="25.5" hidden="1">
      <c r="A137" s="29" t="s">
        <v>58</v>
      </c>
      <c r="B137" s="26" t="s">
        <v>35</v>
      </c>
      <c r="C137" s="27" t="s">
        <v>138</v>
      </c>
      <c r="D137" s="32" t="s">
        <v>160</v>
      </c>
      <c r="E137" s="27" t="s">
        <v>59</v>
      </c>
      <c r="F137" s="27"/>
      <c r="G137" s="24">
        <v>0</v>
      </c>
      <c r="H137" s="24">
        <v>0</v>
      </c>
      <c r="I137" s="22">
        <f t="shared" si="5"/>
        <v>0</v>
      </c>
    </row>
    <row r="138" spans="1:9" ht="25.5">
      <c r="A138" s="25" t="s">
        <v>161</v>
      </c>
      <c r="B138" s="26" t="s">
        <v>35</v>
      </c>
      <c r="C138" s="27" t="s">
        <v>147</v>
      </c>
      <c r="D138" s="32" t="s">
        <v>162</v>
      </c>
      <c r="E138" s="27"/>
      <c r="F138" s="27"/>
      <c r="G138" s="24">
        <f>G139</f>
        <v>2484581.5</v>
      </c>
      <c r="H138" s="24">
        <f>H139</f>
        <v>2289221.5</v>
      </c>
      <c r="I138" s="22">
        <f t="shared" si="5"/>
        <v>-195360</v>
      </c>
    </row>
    <row r="139" spans="1:9" ht="25.5">
      <c r="A139" s="25" t="s">
        <v>56</v>
      </c>
      <c r="B139" s="26" t="s">
        <v>35</v>
      </c>
      <c r="C139" s="27" t="s">
        <v>147</v>
      </c>
      <c r="D139" s="32" t="s">
        <v>162</v>
      </c>
      <c r="E139" s="27" t="s">
        <v>57</v>
      </c>
      <c r="F139" s="27"/>
      <c r="G139" s="28">
        <f>G140</f>
        <v>2484581.5</v>
      </c>
      <c r="H139" s="28">
        <f>H140+H141</f>
        <v>2289221.5</v>
      </c>
      <c r="I139" s="74">
        <f t="shared" si="5"/>
        <v>-195360</v>
      </c>
    </row>
    <row r="140" spans="1:9" ht="25.5">
      <c r="A140" s="25" t="s">
        <v>58</v>
      </c>
      <c r="B140" s="26" t="s">
        <v>35</v>
      </c>
      <c r="C140" s="27" t="s">
        <v>147</v>
      </c>
      <c r="D140" s="32" t="s">
        <v>162</v>
      </c>
      <c r="E140" s="27" t="s">
        <v>59</v>
      </c>
      <c r="F140" s="27" t="s">
        <v>330</v>
      </c>
      <c r="G140" s="28">
        <v>2484581.5</v>
      </c>
      <c r="H140" s="28">
        <v>1740221.5</v>
      </c>
      <c r="I140" s="74">
        <f t="shared" si="5"/>
        <v>-744360</v>
      </c>
    </row>
    <row r="141" spans="1:9">
      <c r="A141" s="25"/>
      <c r="B141" s="26" t="s">
        <v>35</v>
      </c>
      <c r="C141" s="27" t="s">
        <v>147</v>
      </c>
      <c r="D141" s="32" t="s">
        <v>162</v>
      </c>
      <c r="E141" s="27" t="s">
        <v>59</v>
      </c>
      <c r="F141" s="27" t="s">
        <v>329</v>
      </c>
      <c r="G141" s="28">
        <v>0</v>
      </c>
      <c r="H141" s="28">
        <v>549000</v>
      </c>
      <c r="I141" s="74">
        <f t="shared" ref="I141" si="11">H141-G141</f>
        <v>549000</v>
      </c>
    </row>
    <row r="142" spans="1:9" ht="25.5">
      <c r="A142" s="25" t="s">
        <v>293</v>
      </c>
      <c r="B142" s="26" t="s">
        <v>35</v>
      </c>
      <c r="C142" s="27" t="s">
        <v>138</v>
      </c>
      <c r="D142" s="32" t="s">
        <v>257</v>
      </c>
      <c r="E142" s="27"/>
      <c r="F142" s="27"/>
      <c r="G142" s="24">
        <f>G145</f>
        <v>415000</v>
      </c>
      <c r="H142" s="24">
        <f>H145</f>
        <v>415000</v>
      </c>
      <c r="I142" s="22">
        <f t="shared" si="5"/>
        <v>0</v>
      </c>
    </row>
    <row r="143" spans="1:9" ht="25.5">
      <c r="A143" s="25" t="s">
        <v>258</v>
      </c>
      <c r="B143" s="26" t="s">
        <v>35</v>
      </c>
      <c r="C143" s="27" t="s">
        <v>138</v>
      </c>
      <c r="D143" s="32" t="s">
        <v>257</v>
      </c>
      <c r="E143" s="27"/>
      <c r="F143" s="27"/>
      <c r="G143" s="24"/>
      <c r="H143" s="24"/>
      <c r="I143" s="22">
        <f t="shared" si="5"/>
        <v>0</v>
      </c>
    </row>
    <row r="144" spans="1:9" ht="25.5">
      <c r="A144" s="29" t="s">
        <v>56</v>
      </c>
      <c r="B144" s="26" t="s">
        <v>35</v>
      </c>
      <c r="C144" s="27" t="s">
        <v>138</v>
      </c>
      <c r="D144" s="32" t="s">
        <v>257</v>
      </c>
      <c r="E144" s="27" t="s">
        <v>57</v>
      </c>
      <c r="F144" s="27"/>
      <c r="G144" s="28">
        <f>G145</f>
        <v>415000</v>
      </c>
      <c r="H144" s="28">
        <f>H145</f>
        <v>415000</v>
      </c>
      <c r="I144" s="22">
        <f t="shared" si="5"/>
        <v>0</v>
      </c>
    </row>
    <row r="145" spans="1:9" ht="25.5">
      <c r="A145" s="29" t="s">
        <v>58</v>
      </c>
      <c r="B145" s="26" t="s">
        <v>35</v>
      </c>
      <c r="C145" s="27" t="s">
        <v>138</v>
      </c>
      <c r="D145" s="32" t="s">
        <v>257</v>
      </c>
      <c r="E145" s="27" t="s">
        <v>212</v>
      </c>
      <c r="F145" s="27" t="s">
        <v>332</v>
      </c>
      <c r="G145" s="28">
        <v>415000</v>
      </c>
      <c r="H145" s="28">
        <v>415000</v>
      </c>
      <c r="I145" s="22">
        <f t="shared" si="5"/>
        <v>0</v>
      </c>
    </row>
    <row r="146" spans="1:9" ht="25.5" hidden="1">
      <c r="A146" s="25" t="s">
        <v>295</v>
      </c>
      <c r="B146" s="26" t="s">
        <v>35</v>
      </c>
      <c r="C146" s="27" t="s">
        <v>138</v>
      </c>
      <c r="D146" s="32" t="s">
        <v>270</v>
      </c>
      <c r="E146" s="27"/>
      <c r="F146" s="27"/>
      <c r="G146" s="24">
        <v>0</v>
      </c>
      <c r="H146" s="24">
        <v>0</v>
      </c>
      <c r="I146" s="22">
        <f t="shared" si="5"/>
        <v>0</v>
      </c>
    </row>
    <row r="147" spans="1:9" ht="25.5" hidden="1">
      <c r="A147" s="29" t="s">
        <v>56</v>
      </c>
      <c r="B147" s="26" t="s">
        <v>35</v>
      </c>
      <c r="C147" s="27" t="s">
        <v>138</v>
      </c>
      <c r="D147" s="32" t="s">
        <v>270</v>
      </c>
      <c r="E147" s="27" t="s">
        <v>57</v>
      </c>
      <c r="F147" s="27"/>
      <c r="G147" s="28">
        <f>G148</f>
        <v>0</v>
      </c>
      <c r="H147" s="28">
        <f>H148</f>
        <v>0</v>
      </c>
      <c r="I147" s="22">
        <f t="shared" ref="I147:I191" si="12">H147-G147</f>
        <v>0</v>
      </c>
    </row>
    <row r="148" spans="1:9" ht="25.5" hidden="1">
      <c r="A148" s="29" t="s">
        <v>58</v>
      </c>
      <c r="B148" s="26" t="s">
        <v>35</v>
      </c>
      <c r="C148" s="27" t="s">
        <v>138</v>
      </c>
      <c r="D148" s="32" t="s">
        <v>270</v>
      </c>
      <c r="E148" s="27" t="s">
        <v>212</v>
      </c>
      <c r="F148" s="27"/>
      <c r="G148" s="28">
        <v>0</v>
      </c>
      <c r="H148" s="28">
        <v>0</v>
      </c>
      <c r="I148" s="22">
        <f t="shared" si="12"/>
        <v>0</v>
      </c>
    </row>
    <row r="149" spans="1:9" ht="63.75">
      <c r="A149" s="29" t="s">
        <v>309</v>
      </c>
      <c r="B149" s="26" t="s">
        <v>35</v>
      </c>
      <c r="C149" s="27" t="s">
        <v>147</v>
      </c>
      <c r="D149" s="27" t="s">
        <v>294</v>
      </c>
      <c r="E149" s="27"/>
      <c r="F149" s="27"/>
      <c r="G149" s="28">
        <f>G151</f>
        <v>150000</v>
      </c>
      <c r="H149" s="28">
        <f>H151</f>
        <v>150000</v>
      </c>
      <c r="I149" s="22">
        <f t="shared" si="12"/>
        <v>0</v>
      </c>
    </row>
    <row r="150" spans="1:9" ht="25.5">
      <c r="A150" s="29" t="s">
        <v>56</v>
      </c>
      <c r="B150" s="26" t="s">
        <v>35</v>
      </c>
      <c r="C150" s="27" t="s">
        <v>147</v>
      </c>
      <c r="D150" s="27" t="s">
        <v>279</v>
      </c>
      <c r="E150" s="27" t="s">
        <v>57</v>
      </c>
      <c r="F150" s="27"/>
      <c r="G150" s="28">
        <f>G151</f>
        <v>150000</v>
      </c>
      <c r="H150" s="28">
        <f>H151</f>
        <v>150000</v>
      </c>
      <c r="I150" s="22">
        <f t="shared" si="12"/>
        <v>0</v>
      </c>
    </row>
    <row r="151" spans="1:9" ht="25.5">
      <c r="A151" s="29" t="s">
        <v>58</v>
      </c>
      <c r="B151" s="26" t="s">
        <v>35</v>
      </c>
      <c r="C151" s="27" t="s">
        <v>147</v>
      </c>
      <c r="D151" s="27" t="s">
        <v>279</v>
      </c>
      <c r="E151" s="27" t="s">
        <v>59</v>
      </c>
      <c r="F151" s="27" t="s">
        <v>332</v>
      </c>
      <c r="G151" s="24">
        <v>150000</v>
      </c>
      <c r="H151" s="24">
        <v>150000</v>
      </c>
      <c r="I151" s="22">
        <f t="shared" si="12"/>
        <v>0</v>
      </c>
    </row>
    <row r="152" spans="1:9" ht="38.25">
      <c r="A152" s="29" t="s">
        <v>278</v>
      </c>
      <c r="B152" s="26" t="s">
        <v>35</v>
      </c>
      <c r="C152" s="27" t="s">
        <v>147</v>
      </c>
      <c r="D152" s="27" t="s">
        <v>260</v>
      </c>
      <c r="E152" s="27"/>
      <c r="F152" s="27"/>
      <c r="G152" s="24"/>
      <c r="H152" s="24"/>
      <c r="I152" s="22">
        <f t="shared" si="12"/>
        <v>0</v>
      </c>
    </row>
    <row r="153" spans="1:9" ht="25.5">
      <c r="A153" s="29" t="s">
        <v>56</v>
      </c>
      <c r="B153" s="26" t="s">
        <v>35</v>
      </c>
      <c r="C153" s="27" t="s">
        <v>147</v>
      </c>
      <c r="D153" s="27" t="s">
        <v>260</v>
      </c>
      <c r="E153" s="27" t="s">
        <v>57</v>
      </c>
      <c r="F153" s="27"/>
      <c r="G153" s="28">
        <f>G154</f>
        <v>180000</v>
      </c>
      <c r="H153" s="28">
        <f>H154</f>
        <v>180000</v>
      </c>
      <c r="I153" s="22">
        <f t="shared" si="12"/>
        <v>0</v>
      </c>
    </row>
    <row r="154" spans="1:9" ht="25.5">
      <c r="A154" s="29" t="s">
        <v>58</v>
      </c>
      <c r="B154" s="26" t="s">
        <v>35</v>
      </c>
      <c r="C154" s="27" t="s">
        <v>147</v>
      </c>
      <c r="D154" s="27" t="s">
        <v>260</v>
      </c>
      <c r="E154" s="27" t="s">
        <v>212</v>
      </c>
      <c r="F154" s="27" t="s">
        <v>332</v>
      </c>
      <c r="G154" s="24">
        <v>180000</v>
      </c>
      <c r="H154" s="24">
        <v>180000</v>
      </c>
      <c r="I154" s="22">
        <f t="shared" si="12"/>
        <v>0</v>
      </c>
    </row>
    <row r="155" spans="1:9" ht="38.25">
      <c r="A155" s="29" t="s">
        <v>296</v>
      </c>
      <c r="B155" s="26" t="s">
        <v>35</v>
      </c>
      <c r="C155" s="27" t="s">
        <v>147</v>
      </c>
      <c r="D155" s="27" t="s">
        <v>261</v>
      </c>
      <c r="E155" s="27"/>
      <c r="F155" s="27"/>
      <c r="G155" s="24"/>
      <c r="H155" s="24"/>
      <c r="I155" s="22">
        <f t="shared" si="12"/>
        <v>0</v>
      </c>
    </row>
    <row r="156" spans="1:9" ht="25.5">
      <c r="A156" s="29" t="s">
        <v>56</v>
      </c>
      <c r="B156" s="26" t="s">
        <v>35</v>
      </c>
      <c r="C156" s="27" t="s">
        <v>147</v>
      </c>
      <c r="D156" s="27" t="s">
        <v>261</v>
      </c>
      <c r="E156" s="27" t="s">
        <v>57</v>
      </c>
      <c r="F156" s="27"/>
      <c r="G156" s="28">
        <f>G157</f>
        <v>400000</v>
      </c>
      <c r="H156" s="28">
        <f>H157</f>
        <v>400000</v>
      </c>
      <c r="I156" s="22">
        <f t="shared" si="12"/>
        <v>0</v>
      </c>
    </row>
    <row r="157" spans="1:9" ht="25.5">
      <c r="A157" s="29" t="s">
        <v>58</v>
      </c>
      <c r="B157" s="26" t="s">
        <v>35</v>
      </c>
      <c r="C157" s="27" t="s">
        <v>147</v>
      </c>
      <c r="D157" s="27" t="s">
        <v>261</v>
      </c>
      <c r="E157" s="27" t="s">
        <v>212</v>
      </c>
      <c r="F157" s="27" t="s">
        <v>332</v>
      </c>
      <c r="G157" s="24">
        <v>400000</v>
      </c>
      <c r="H157" s="24">
        <v>400000</v>
      </c>
      <c r="I157" s="22">
        <f t="shared" si="12"/>
        <v>0</v>
      </c>
    </row>
    <row r="158" spans="1:9">
      <c r="A158" s="30" t="s">
        <v>163</v>
      </c>
      <c r="B158" s="20" t="s">
        <v>35</v>
      </c>
      <c r="C158" s="23" t="s">
        <v>164</v>
      </c>
      <c r="D158" s="23"/>
      <c r="E158" s="23"/>
      <c r="F158" s="23"/>
      <c r="G158" s="24">
        <f>G159</f>
        <v>14070</v>
      </c>
      <c r="H158" s="24">
        <f>H159</f>
        <v>14070</v>
      </c>
      <c r="I158" s="22">
        <f t="shared" si="12"/>
        <v>0</v>
      </c>
    </row>
    <row r="159" spans="1:9" ht="25.5">
      <c r="A159" s="30" t="s">
        <v>165</v>
      </c>
      <c r="B159" s="20" t="s">
        <v>35</v>
      </c>
      <c r="C159" s="23" t="s">
        <v>166</v>
      </c>
      <c r="D159" s="23"/>
      <c r="E159" s="23"/>
      <c r="F159" s="23"/>
      <c r="G159" s="24">
        <f>G164</f>
        <v>14070</v>
      </c>
      <c r="H159" s="24">
        <f>H164</f>
        <v>14070</v>
      </c>
      <c r="I159" s="22">
        <f t="shared" si="12"/>
        <v>0</v>
      </c>
    </row>
    <row r="160" spans="1:9" ht="38.25">
      <c r="A160" s="29" t="s">
        <v>262</v>
      </c>
      <c r="B160" s="26" t="s">
        <v>35</v>
      </c>
      <c r="C160" s="27" t="s">
        <v>166</v>
      </c>
      <c r="D160" s="27" t="s">
        <v>40</v>
      </c>
      <c r="E160" s="27"/>
      <c r="F160" s="27"/>
      <c r="G160" s="28">
        <f t="shared" ref="G160:H163" si="13">G161</f>
        <v>14070</v>
      </c>
      <c r="H160" s="28">
        <f t="shared" si="13"/>
        <v>14070</v>
      </c>
      <c r="I160" s="22">
        <f t="shared" si="12"/>
        <v>0</v>
      </c>
    </row>
    <row r="161" spans="1:9" ht="25.5">
      <c r="A161" s="29" t="s">
        <v>297</v>
      </c>
      <c r="B161" s="26" t="s">
        <v>35</v>
      </c>
      <c r="C161" s="27" t="s">
        <v>166</v>
      </c>
      <c r="D161" s="27" t="s">
        <v>168</v>
      </c>
      <c r="E161" s="27"/>
      <c r="F161" s="27"/>
      <c r="G161" s="28">
        <f t="shared" si="13"/>
        <v>14070</v>
      </c>
      <c r="H161" s="28">
        <f t="shared" si="13"/>
        <v>14070</v>
      </c>
      <c r="I161" s="22">
        <f t="shared" si="12"/>
        <v>0</v>
      </c>
    </row>
    <row r="162" spans="1:9">
      <c r="A162" s="29" t="s">
        <v>169</v>
      </c>
      <c r="B162" s="26" t="s">
        <v>35</v>
      </c>
      <c r="C162" s="27" t="s">
        <v>166</v>
      </c>
      <c r="D162" s="27" t="s">
        <v>168</v>
      </c>
      <c r="E162" s="27"/>
      <c r="F162" s="27"/>
      <c r="G162" s="28">
        <f t="shared" si="13"/>
        <v>14070</v>
      </c>
      <c r="H162" s="28">
        <f t="shared" si="13"/>
        <v>14070</v>
      </c>
      <c r="I162" s="22">
        <f t="shared" si="12"/>
        <v>0</v>
      </c>
    </row>
    <row r="163" spans="1:9" ht="25.5">
      <c r="A163" s="29" t="s">
        <v>56</v>
      </c>
      <c r="B163" s="26" t="s">
        <v>35</v>
      </c>
      <c r="C163" s="27" t="s">
        <v>166</v>
      </c>
      <c r="D163" s="27" t="s">
        <v>168</v>
      </c>
      <c r="E163" s="27" t="s">
        <v>57</v>
      </c>
      <c r="F163" s="27"/>
      <c r="G163" s="28">
        <f t="shared" si="13"/>
        <v>14070</v>
      </c>
      <c r="H163" s="28">
        <f t="shared" si="13"/>
        <v>14070</v>
      </c>
      <c r="I163" s="22">
        <f t="shared" si="12"/>
        <v>0</v>
      </c>
    </row>
    <row r="164" spans="1:9" ht="25.5">
      <c r="A164" s="29" t="s">
        <v>58</v>
      </c>
      <c r="B164" s="26" t="s">
        <v>35</v>
      </c>
      <c r="C164" s="27" t="s">
        <v>166</v>
      </c>
      <c r="D164" s="27" t="s">
        <v>168</v>
      </c>
      <c r="E164" s="27" t="s">
        <v>59</v>
      </c>
      <c r="F164" s="27" t="s">
        <v>330</v>
      </c>
      <c r="G164" s="28">
        <v>14070</v>
      </c>
      <c r="H164" s="28">
        <v>14070</v>
      </c>
      <c r="I164" s="22">
        <f t="shared" si="12"/>
        <v>0</v>
      </c>
    </row>
    <row r="165" spans="1:9">
      <c r="A165" s="30" t="s">
        <v>170</v>
      </c>
      <c r="B165" s="20" t="s">
        <v>35</v>
      </c>
      <c r="C165" s="23" t="s">
        <v>171</v>
      </c>
      <c r="D165" s="23"/>
      <c r="E165" s="23"/>
      <c r="F165" s="23"/>
      <c r="G165" s="46">
        <f>G166</f>
        <v>3200000</v>
      </c>
      <c r="H165" s="46">
        <f>H166</f>
        <v>3200000</v>
      </c>
      <c r="I165" s="22">
        <f t="shared" si="12"/>
        <v>0</v>
      </c>
    </row>
    <row r="166" spans="1:9">
      <c r="A166" s="30" t="s">
        <v>172</v>
      </c>
      <c r="B166" s="20" t="s">
        <v>35</v>
      </c>
      <c r="C166" s="23" t="s">
        <v>173</v>
      </c>
      <c r="D166" s="23"/>
      <c r="E166" s="23"/>
      <c r="F166" s="23"/>
      <c r="G166" s="24">
        <f>G170</f>
        <v>3200000</v>
      </c>
      <c r="H166" s="24">
        <f>H170</f>
        <v>3200000</v>
      </c>
      <c r="I166" s="22">
        <f t="shared" si="12"/>
        <v>0</v>
      </c>
    </row>
    <row r="167" spans="1:9" ht="25.5">
      <c r="A167" s="29" t="s">
        <v>174</v>
      </c>
      <c r="B167" s="26" t="s">
        <v>35</v>
      </c>
      <c r="C167" s="27" t="s">
        <v>173</v>
      </c>
      <c r="D167" s="27" t="s">
        <v>175</v>
      </c>
      <c r="E167" s="35"/>
      <c r="F167" s="35"/>
      <c r="G167" s="28">
        <f>G171</f>
        <v>3200000</v>
      </c>
      <c r="H167" s="28">
        <f>H171</f>
        <v>3200000</v>
      </c>
      <c r="I167" s="22">
        <f t="shared" si="12"/>
        <v>0</v>
      </c>
    </row>
    <row r="168" spans="1:9" ht="25.5">
      <c r="A168" s="29" t="s">
        <v>239</v>
      </c>
      <c r="B168" s="26" t="s">
        <v>35</v>
      </c>
      <c r="C168" s="27" t="s">
        <v>173</v>
      </c>
      <c r="D168" s="27" t="s">
        <v>176</v>
      </c>
      <c r="E168" s="27"/>
      <c r="F168" s="27"/>
      <c r="G168" s="28">
        <f>G171</f>
        <v>3200000</v>
      </c>
      <c r="H168" s="28">
        <f>H171</f>
        <v>3200000</v>
      </c>
      <c r="I168" s="22">
        <f t="shared" si="12"/>
        <v>0</v>
      </c>
    </row>
    <row r="169" spans="1:9" ht="38.25">
      <c r="A169" s="29" t="s">
        <v>177</v>
      </c>
      <c r="B169" s="26" t="s">
        <v>35</v>
      </c>
      <c r="C169" s="27" t="s">
        <v>173</v>
      </c>
      <c r="D169" s="27" t="s">
        <v>286</v>
      </c>
      <c r="E169" s="27"/>
      <c r="F169" s="27"/>
      <c r="G169" s="28">
        <f>G171</f>
        <v>3200000</v>
      </c>
      <c r="H169" s="28">
        <f>H171</f>
        <v>3200000</v>
      </c>
      <c r="I169" s="22">
        <f t="shared" si="12"/>
        <v>0</v>
      </c>
    </row>
    <row r="170" spans="1:9">
      <c r="A170" s="29" t="s">
        <v>178</v>
      </c>
      <c r="B170" s="26" t="s">
        <v>35</v>
      </c>
      <c r="C170" s="27" t="s">
        <v>173</v>
      </c>
      <c r="D170" s="27" t="s">
        <v>286</v>
      </c>
      <c r="E170" s="27" t="s">
        <v>179</v>
      </c>
      <c r="F170" s="27"/>
      <c r="G170" s="28">
        <f>G171</f>
        <v>3200000</v>
      </c>
      <c r="H170" s="28">
        <f>H171</f>
        <v>3200000</v>
      </c>
      <c r="I170" s="22">
        <f t="shared" si="12"/>
        <v>0</v>
      </c>
    </row>
    <row r="171" spans="1:9">
      <c r="A171" s="29" t="s">
        <v>26</v>
      </c>
      <c r="B171" s="26" t="s">
        <v>35</v>
      </c>
      <c r="C171" s="27" t="s">
        <v>173</v>
      </c>
      <c r="D171" s="27" t="s">
        <v>286</v>
      </c>
      <c r="E171" s="27" t="s">
        <v>180</v>
      </c>
      <c r="F171" s="27" t="s">
        <v>330</v>
      </c>
      <c r="G171" s="28">
        <v>3200000</v>
      </c>
      <c r="H171" s="28">
        <v>3200000</v>
      </c>
      <c r="I171" s="22">
        <f t="shared" si="12"/>
        <v>0</v>
      </c>
    </row>
    <row r="172" spans="1:9">
      <c r="A172" s="30" t="s">
        <v>181</v>
      </c>
      <c r="B172" s="20" t="s">
        <v>35</v>
      </c>
      <c r="C172" s="23" t="s">
        <v>182</v>
      </c>
      <c r="D172" s="23"/>
      <c r="E172" s="23"/>
      <c r="F172" s="23"/>
      <c r="G172" s="46">
        <f>G173</f>
        <v>245194</v>
      </c>
      <c r="H172" s="46">
        <f>H173</f>
        <v>245194</v>
      </c>
      <c r="I172" s="22">
        <f t="shared" si="12"/>
        <v>0</v>
      </c>
    </row>
    <row r="173" spans="1:9">
      <c r="A173" s="30" t="s">
        <v>183</v>
      </c>
      <c r="B173" s="20" t="s">
        <v>35</v>
      </c>
      <c r="C173" s="23" t="s">
        <v>184</v>
      </c>
      <c r="D173" s="23"/>
      <c r="E173" s="23"/>
      <c r="F173" s="23"/>
      <c r="G173" s="24">
        <f>G177+G180</f>
        <v>245194</v>
      </c>
      <c r="H173" s="24">
        <f>H177+H180</f>
        <v>245194</v>
      </c>
      <c r="I173" s="22">
        <f t="shared" si="12"/>
        <v>0</v>
      </c>
    </row>
    <row r="174" spans="1:9" ht="25.5">
      <c r="A174" s="29" t="s">
        <v>185</v>
      </c>
      <c r="B174" s="26" t="s">
        <v>35</v>
      </c>
      <c r="C174" s="27" t="s">
        <v>184</v>
      </c>
      <c r="D174" s="27" t="s">
        <v>186</v>
      </c>
      <c r="E174" s="27"/>
      <c r="F174" s="27"/>
      <c r="G174" s="28">
        <f>G177</f>
        <v>0</v>
      </c>
      <c r="H174" s="28">
        <f>H177</f>
        <v>0</v>
      </c>
      <c r="I174" s="22">
        <f t="shared" si="12"/>
        <v>0</v>
      </c>
    </row>
    <row r="175" spans="1:9" ht="25.5">
      <c r="A175" s="29" t="s">
        <v>187</v>
      </c>
      <c r="B175" s="26" t="s">
        <v>35</v>
      </c>
      <c r="C175" s="27" t="s">
        <v>184</v>
      </c>
      <c r="D175" s="27" t="s">
        <v>188</v>
      </c>
      <c r="E175" s="27"/>
      <c r="F175" s="27"/>
      <c r="G175" s="28">
        <f>G177</f>
        <v>0</v>
      </c>
      <c r="H175" s="28">
        <f>H177</f>
        <v>0</v>
      </c>
      <c r="I175" s="22">
        <f t="shared" si="12"/>
        <v>0</v>
      </c>
    </row>
    <row r="176" spans="1:9">
      <c r="A176" s="29" t="s">
        <v>189</v>
      </c>
      <c r="B176" s="26" t="s">
        <v>35</v>
      </c>
      <c r="C176" s="27" t="s">
        <v>184</v>
      </c>
      <c r="D176" s="27" t="s">
        <v>190</v>
      </c>
      <c r="E176" s="27" t="s">
        <v>191</v>
      </c>
      <c r="F176" s="27"/>
      <c r="G176" s="28">
        <f>G177</f>
        <v>0</v>
      </c>
      <c r="H176" s="28">
        <f>H177</f>
        <v>0</v>
      </c>
      <c r="I176" s="22">
        <f t="shared" si="12"/>
        <v>0</v>
      </c>
    </row>
    <row r="177" spans="1:9">
      <c r="A177" s="29" t="s">
        <v>192</v>
      </c>
      <c r="B177" s="26" t="s">
        <v>35</v>
      </c>
      <c r="C177" s="27" t="s">
        <v>184</v>
      </c>
      <c r="D177" s="27" t="s">
        <v>190</v>
      </c>
      <c r="E177" s="27" t="s">
        <v>193</v>
      </c>
      <c r="F177" s="27" t="s">
        <v>330</v>
      </c>
      <c r="G177" s="24">
        <v>0</v>
      </c>
      <c r="H177" s="24">
        <v>0</v>
      </c>
      <c r="I177" s="22">
        <f t="shared" si="12"/>
        <v>0</v>
      </c>
    </row>
    <row r="178" spans="1:9" ht="25.5">
      <c r="A178" s="29" t="s">
        <v>298</v>
      </c>
      <c r="B178" s="26" t="s">
        <v>35</v>
      </c>
      <c r="C178" s="27" t="s">
        <v>184</v>
      </c>
      <c r="D178" s="27" t="s">
        <v>194</v>
      </c>
      <c r="E178" s="27"/>
      <c r="F178" s="27"/>
      <c r="G178" s="28">
        <f>G180</f>
        <v>245194</v>
      </c>
      <c r="H178" s="28">
        <f>H180</f>
        <v>245194</v>
      </c>
      <c r="I178" s="22">
        <f t="shared" si="12"/>
        <v>0</v>
      </c>
    </row>
    <row r="179" spans="1:9">
      <c r="A179" s="29" t="s">
        <v>195</v>
      </c>
      <c r="B179" s="26" t="s">
        <v>35</v>
      </c>
      <c r="C179" s="27" t="s">
        <v>184</v>
      </c>
      <c r="D179" s="27" t="s">
        <v>194</v>
      </c>
      <c r="E179" s="27" t="s">
        <v>191</v>
      </c>
      <c r="F179" s="27"/>
      <c r="G179" s="28">
        <f>G180</f>
        <v>245194</v>
      </c>
      <c r="H179" s="28">
        <f>H180</f>
        <v>245194</v>
      </c>
      <c r="I179" s="22">
        <f t="shared" si="12"/>
        <v>0</v>
      </c>
    </row>
    <row r="180" spans="1:9">
      <c r="A180" s="29" t="s">
        <v>192</v>
      </c>
      <c r="B180" s="26" t="s">
        <v>35</v>
      </c>
      <c r="C180" s="27" t="s">
        <v>184</v>
      </c>
      <c r="D180" s="27" t="s">
        <v>194</v>
      </c>
      <c r="E180" s="27" t="s">
        <v>196</v>
      </c>
      <c r="F180" s="27" t="s">
        <v>330</v>
      </c>
      <c r="G180" s="24">
        <v>245194</v>
      </c>
      <c r="H180" s="24">
        <v>245194</v>
      </c>
      <c r="I180" s="22">
        <f t="shared" si="12"/>
        <v>0</v>
      </c>
    </row>
    <row r="181" spans="1:9" ht="25.5">
      <c r="A181" s="29" t="s">
        <v>299</v>
      </c>
      <c r="B181" s="26" t="s">
        <v>35</v>
      </c>
      <c r="C181" s="27" t="s">
        <v>184</v>
      </c>
      <c r="D181" s="26" t="s">
        <v>283</v>
      </c>
      <c r="E181" s="27"/>
      <c r="F181" s="27"/>
      <c r="G181" s="46">
        <f>G184</f>
        <v>100000</v>
      </c>
      <c r="H181" s="46">
        <f>H184</f>
        <v>100000</v>
      </c>
      <c r="I181" s="22">
        <f t="shared" si="12"/>
        <v>0</v>
      </c>
    </row>
    <row r="182" spans="1:9" ht="25.5">
      <c r="A182" s="29" t="s">
        <v>197</v>
      </c>
      <c r="B182" s="26" t="s">
        <v>35</v>
      </c>
      <c r="C182" s="27" t="s">
        <v>184</v>
      </c>
      <c r="D182" s="26" t="s">
        <v>284</v>
      </c>
      <c r="E182" s="27"/>
      <c r="F182" s="27"/>
      <c r="G182" s="28">
        <f>G184</f>
        <v>100000</v>
      </c>
      <c r="H182" s="28">
        <f>H184</f>
        <v>100000</v>
      </c>
      <c r="I182" s="22">
        <f t="shared" si="12"/>
        <v>0</v>
      </c>
    </row>
    <row r="183" spans="1:9">
      <c r="A183" s="29" t="s">
        <v>178</v>
      </c>
      <c r="B183" s="26" t="s">
        <v>35</v>
      </c>
      <c r="C183" s="27" t="s">
        <v>184</v>
      </c>
      <c r="D183" s="26" t="s">
        <v>284</v>
      </c>
      <c r="E183" s="27" t="s">
        <v>179</v>
      </c>
      <c r="F183" s="27"/>
      <c r="G183" s="28">
        <f>G184</f>
        <v>100000</v>
      </c>
      <c r="H183" s="28">
        <f>H184</f>
        <v>100000</v>
      </c>
      <c r="I183" s="22">
        <f t="shared" si="12"/>
        <v>0</v>
      </c>
    </row>
    <row r="184" spans="1:9">
      <c r="A184" s="29" t="s">
        <v>26</v>
      </c>
      <c r="B184" s="26" t="s">
        <v>35</v>
      </c>
      <c r="C184" s="27" t="s">
        <v>184</v>
      </c>
      <c r="D184" s="26" t="s">
        <v>284</v>
      </c>
      <c r="E184" s="27" t="s">
        <v>180</v>
      </c>
      <c r="F184" s="27" t="s">
        <v>330</v>
      </c>
      <c r="G184" s="28">
        <v>100000</v>
      </c>
      <c r="H184" s="28">
        <v>100000</v>
      </c>
      <c r="I184" s="22">
        <f t="shared" si="12"/>
        <v>0</v>
      </c>
    </row>
    <row r="185" spans="1:9">
      <c r="A185" s="30" t="s">
        <v>198</v>
      </c>
      <c r="B185" s="20" t="s">
        <v>35</v>
      </c>
      <c r="C185" s="23" t="s">
        <v>199</v>
      </c>
      <c r="D185" s="23"/>
      <c r="E185" s="23"/>
      <c r="F185" s="23"/>
      <c r="G185" s="46">
        <f>G186</f>
        <v>5000</v>
      </c>
      <c r="H185" s="46">
        <f>H186</f>
        <v>5000</v>
      </c>
      <c r="I185" s="22">
        <f t="shared" si="12"/>
        <v>0</v>
      </c>
    </row>
    <row r="186" spans="1:9" ht="25.5">
      <c r="A186" s="29" t="s">
        <v>201</v>
      </c>
      <c r="B186" s="20" t="s">
        <v>35</v>
      </c>
      <c r="C186" s="23" t="s">
        <v>200</v>
      </c>
      <c r="D186" s="23"/>
      <c r="E186" s="23"/>
      <c r="F186" s="23"/>
      <c r="G186" s="24">
        <f>G190</f>
        <v>5000</v>
      </c>
      <c r="H186" s="24">
        <f>H190</f>
        <v>5000</v>
      </c>
      <c r="I186" s="22">
        <f t="shared" si="12"/>
        <v>0</v>
      </c>
    </row>
    <row r="187" spans="1:9" ht="25.5">
      <c r="A187" s="29" t="s">
        <v>300</v>
      </c>
      <c r="B187" s="26" t="s">
        <v>35</v>
      </c>
      <c r="C187" s="27" t="s">
        <v>200</v>
      </c>
      <c r="D187" s="27" t="s">
        <v>205</v>
      </c>
      <c r="E187" s="27"/>
      <c r="F187" s="27"/>
      <c r="G187" s="28">
        <f>G190</f>
        <v>5000</v>
      </c>
      <c r="H187" s="28">
        <f>H190</f>
        <v>5000</v>
      </c>
      <c r="I187" s="22">
        <f t="shared" si="12"/>
        <v>0</v>
      </c>
    </row>
    <row r="188" spans="1:9" ht="38.25">
      <c r="A188" s="29" t="s">
        <v>204</v>
      </c>
      <c r="B188" s="26" t="s">
        <v>35</v>
      </c>
      <c r="C188" s="27" t="s">
        <v>200</v>
      </c>
      <c r="D188" s="27" t="s">
        <v>205</v>
      </c>
      <c r="E188" s="27"/>
      <c r="F188" s="27"/>
      <c r="G188" s="28">
        <f>G190</f>
        <v>5000</v>
      </c>
      <c r="H188" s="28">
        <f>H190</f>
        <v>5000</v>
      </c>
      <c r="I188" s="22">
        <f t="shared" si="12"/>
        <v>0</v>
      </c>
    </row>
    <row r="189" spans="1:9">
      <c r="A189" s="29" t="s">
        <v>178</v>
      </c>
      <c r="B189" s="26" t="s">
        <v>35</v>
      </c>
      <c r="C189" s="27" t="s">
        <v>200</v>
      </c>
      <c r="D189" s="27" t="s">
        <v>205</v>
      </c>
      <c r="E189" s="27" t="s">
        <v>179</v>
      </c>
      <c r="F189" s="27"/>
      <c r="G189" s="28">
        <f>G190</f>
        <v>5000</v>
      </c>
      <c r="H189" s="28">
        <f>H190</f>
        <v>5000</v>
      </c>
      <c r="I189" s="22">
        <f t="shared" si="12"/>
        <v>0</v>
      </c>
    </row>
    <row r="190" spans="1:9">
      <c r="A190" s="29" t="s">
        <v>26</v>
      </c>
      <c r="B190" s="26" t="s">
        <v>35</v>
      </c>
      <c r="C190" s="27" t="s">
        <v>200</v>
      </c>
      <c r="D190" s="27" t="s">
        <v>205</v>
      </c>
      <c r="E190" s="27" t="s">
        <v>180</v>
      </c>
      <c r="F190" s="27" t="s">
        <v>330</v>
      </c>
      <c r="G190" s="24">
        <v>5000</v>
      </c>
      <c r="H190" s="24">
        <v>5000</v>
      </c>
      <c r="I190" s="22">
        <f t="shared" si="12"/>
        <v>0</v>
      </c>
    </row>
    <row r="191" spans="1:9">
      <c r="A191" s="108" t="s">
        <v>211</v>
      </c>
      <c r="B191" s="108"/>
      <c r="C191" s="108"/>
      <c r="D191" s="108"/>
      <c r="E191" s="108"/>
      <c r="F191" s="73"/>
      <c r="G191" s="24">
        <f>G8</f>
        <v>22719176.759999998</v>
      </c>
      <c r="H191" s="24">
        <f>H8</f>
        <v>22720293.759999998</v>
      </c>
      <c r="I191" s="22">
        <f t="shared" si="12"/>
        <v>1117</v>
      </c>
    </row>
  </sheetData>
  <mergeCells count="14">
    <mergeCell ref="F1:I1"/>
    <mergeCell ref="F2:I2"/>
    <mergeCell ref="A3:I3"/>
    <mergeCell ref="G4:I4"/>
    <mergeCell ref="H5:H6"/>
    <mergeCell ref="I5:I6"/>
    <mergeCell ref="F5:F6"/>
    <mergeCell ref="G5:G6"/>
    <mergeCell ref="A191:E191"/>
    <mergeCell ref="A5:A6"/>
    <mergeCell ref="B5:B6"/>
    <mergeCell ref="C5:C6"/>
    <mergeCell ref="D5:D6"/>
    <mergeCell ref="E5:E6"/>
  </mergeCells>
  <pageMargins left="0.23622047244094491" right="0.23622047244094491" top="0.9448818897637796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4"/>
  <sheetViews>
    <sheetView zoomScale="120" zoomScaleNormal="120" workbookViewId="0">
      <selection activeCell="E2" sqref="E2:H2"/>
    </sheetView>
  </sheetViews>
  <sheetFormatPr defaultRowHeight="15"/>
  <cols>
    <col min="1" max="1" width="55.28515625" customWidth="1"/>
    <col min="2" max="2" width="5.5703125" hidden="1" customWidth="1"/>
    <col min="3" max="3" width="9.28515625" hidden="1" customWidth="1"/>
    <col min="4" max="4" width="24.7109375" customWidth="1"/>
    <col min="5" max="5" width="13.140625" customWidth="1"/>
    <col min="6" max="6" width="16" customWidth="1"/>
    <col min="7" max="7" width="12.42578125" bestFit="1" customWidth="1"/>
    <col min="8" max="8" width="11.85546875" customWidth="1"/>
  </cols>
  <sheetData>
    <row r="1" spans="1:9" ht="80.25" customHeight="1">
      <c r="A1" s="9"/>
      <c r="B1" s="103"/>
      <c r="C1" s="103"/>
      <c r="D1" s="103"/>
      <c r="E1" s="118" t="s">
        <v>348</v>
      </c>
      <c r="F1" s="118"/>
      <c r="G1" s="118"/>
      <c r="H1" s="118"/>
    </row>
    <row r="2" spans="1:9" ht="19.5" customHeight="1">
      <c r="A2" s="9"/>
      <c r="B2" s="103"/>
      <c r="C2" s="103"/>
      <c r="D2" s="103"/>
      <c r="E2" s="119" t="s">
        <v>352</v>
      </c>
      <c r="F2" s="119"/>
      <c r="G2" s="119"/>
      <c r="H2" s="119"/>
    </row>
    <row r="3" spans="1:9" ht="62.25" customHeight="1">
      <c r="A3" s="121" t="s">
        <v>311</v>
      </c>
      <c r="B3" s="121"/>
      <c r="C3" s="121"/>
      <c r="D3" s="121"/>
      <c r="E3" s="121"/>
      <c r="F3" s="121"/>
      <c r="G3" s="14"/>
    </row>
    <row r="4" spans="1:9" ht="24" customHeight="1">
      <c r="A4" s="11"/>
      <c r="B4" s="11"/>
      <c r="C4" s="11"/>
      <c r="D4" s="112" t="s">
        <v>12</v>
      </c>
      <c r="E4" s="112"/>
      <c r="F4" s="112"/>
      <c r="G4" s="112"/>
      <c r="H4" s="112"/>
    </row>
    <row r="5" spans="1:9" ht="15" customHeight="1">
      <c r="A5" s="122" t="s">
        <v>29</v>
      </c>
      <c r="B5" s="122" t="s">
        <v>30</v>
      </c>
      <c r="C5" s="122" t="s">
        <v>31</v>
      </c>
      <c r="D5" s="122" t="s">
        <v>32</v>
      </c>
      <c r="E5" s="122" t="s">
        <v>33</v>
      </c>
      <c r="F5" s="120" t="s">
        <v>334</v>
      </c>
      <c r="G5" s="120" t="s">
        <v>318</v>
      </c>
      <c r="H5" s="120" t="s">
        <v>319</v>
      </c>
    </row>
    <row r="6" spans="1:9" ht="39" customHeight="1">
      <c r="A6" s="122"/>
      <c r="B6" s="122"/>
      <c r="C6" s="122"/>
      <c r="D6" s="122"/>
      <c r="E6" s="122"/>
      <c r="F6" s="120"/>
      <c r="G6" s="120"/>
      <c r="H6" s="120"/>
    </row>
    <row r="7" spans="1:9">
      <c r="A7" s="42">
        <v>1</v>
      </c>
      <c r="B7" s="42">
        <v>2</v>
      </c>
      <c r="C7" s="42">
        <v>3</v>
      </c>
      <c r="D7" s="42">
        <v>2</v>
      </c>
      <c r="E7" s="42">
        <v>3</v>
      </c>
      <c r="F7" s="42">
        <v>4</v>
      </c>
      <c r="G7" s="42">
        <v>5</v>
      </c>
      <c r="H7" s="42">
        <v>6</v>
      </c>
    </row>
    <row r="8" spans="1:9" ht="25.5">
      <c r="A8" s="19" t="s">
        <v>34</v>
      </c>
      <c r="B8" s="20" t="s">
        <v>35</v>
      </c>
      <c r="C8" s="21"/>
      <c r="D8" s="21"/>
      <c r="E8" s="21"/>
      <c r="F8" s="41">
        <f>F9+F32+F66+F100+F111+F103+F42+F59</f>
        <v>22544974.759999998</v>
      </c>
      <c r="G8" s="41">
        <f>G9+G32+G66+G100+G111+G103+G42+G59</f>
        <v>22544974.759999998</v>
      </c>
      <c r="H8" s="41">
        <f>G8-F8</f>
        <v>0</v>
      </c>
      <c r="I8" s="14"/>
    </row>
    <row r="9" spans="1:9" ht="38.25">
      <c r="A9" s="38" t="s">
        <v>255</v>
      </c>
      <c r="B9" s="43" t="s">
        <v>35</v>
      </c>
      <c r="C9" s="44" t="s">
        <v>39</v>
      </c>
      <c r="D9" s="45" t="s">
        <v>40</v>
      </c>
      <c r="E9" s="45"/>
      <c r="F9" s="46">
        <f>F10+F11</f>
        <v>7357387</v>
      </c>
      <c r="G9" s="46">
        <f>G10+G11</f>
        <v>7357387</v>
      </c>
      <c r="H9" s="41">
        <f t="shared" ref="H9:H76" si="0">G9-F9</f>
        <v>0</v>
      </c>
      <c r="I9" s="14"/>
    </row>
    <row r="10" spans="1:9" ht="51">
      <c r="A10" s="25" t="s">
        <v>234</v>
      </c>
      <c r="B10" s="26" t="s">
        <v>35</v>
      </c>
      <c r="C10" s="27" t="s">
        <v>39</v>
      </c>
      <c r="D10" s="27" t="s">
        <v>41</v>
      </c>
      <c r="E10" s="27" t="s">
        <v>45</v>
      </c>
      <c r="F10" s="24">
        <v>183000</v>
      </c>
      <c r="G10" s="24">
        <v>183000</v>
      </c>
      <c r="H10" s="22">
        <f t="shared" si="0"/>
        <v>0</v>
      </c>
      <c r="I10" s="14"/>
    </row>
    <row r="11" spans="1:9" ht="38.25">
      <c r="A11" s="29" t="s">
        <v>235</v>
      </c>
      <c r="B11" s="26" t="s">
        <v>35</v>
      </c>
      <c r="C11" s="27" t="s">
        <v>47</v>
      </c>
      <c r="D11" s="27" t="s">
        <v>50</v>
      </c>
      <c r="E11" s="27"/>
      <c r="F11" s="24">
        <f>F12+F13+F14+F16+F18+F20+F22</f>
        <v>7174387</v>
      </c>
      <c r="G11" s="24">
        <f>G12+G13+G14+G16+G18+G20+G22</f>
        <v>7174387</v>
      </c>
      <c r="H11" s="22">
        <f t="shared" si="0"/>
        <v>0</v>
      </c>
      <c r="I11" s="14"/>
    </row>
    <row r="12" spans="1:9" ht="63.75">
      <c r="A12" s="29" t="s">
        <v>52</v>
      </c>
      <c r="B12" s="26" t="s">
        <v>35</v>
      </c>
      <c r="C12" s="27" t="s">
        <v>47</v>
      </c>
      <c r="D12" s="27" t="s">
        <v>50</v>
      </c>
      <c r="E12" s="27" t="s">
        <v>55</v>
      </c>
      <c r="F12" s="24">
        <v>110000</v>
      </c>
      <c r="G12" s="24">
        <v>110000</v>
      </c>
      <c r="H12" s="22">
        <f t="shared" si="0"/>
        <v>0</v>
      </c>
      <c r="I12" s="14"/>
    </row>
    <row r="13" spans="1:9" ht="25.5">
      <c r="A13" s="29" t="s">
        <v>56</v>
      </c>
      <c r="B13" s="26" t="s">
        <v>35</v>
      </c>
      <c r="C13" s="27" t="s">
        <v>47</v>
      </c>
      <c r="D13" s="27" t="s">
        <v>50</v>
      </c>
      <c r="E13" s="27" t="s">
        <v>57</v>
      </c>
      <c r="F13" s="24">
        <v>1281438.98</v>
      </c>
      <c r="G13" s="24">
        <v>1281438.98</v>
      </c>
      <c r="H13" s="22">
        <f t="shared" si="0"/>
        <v>0</v>
      </c>
      <c r="I13" s="14"/>
    </row>
    <row r="14" spans="1:9">
      <c r="A14" s="30" t="s">
        <v>67</v>
      </c>
      <c r="B14" s="26" t="s">
        <v>35</v>
      </c>
      <c r="C14" s="27" t="s">
        <v>47</v>
      </c>
      <c r="D14" s="27" t="s">
        <v>68</v>
      </c>
      <c r="E14" s="27"/>
      <c r="F14" s="24">
        <f>F15</f>
        <v>1102503</v>
      </c>
      <c r="G14" s="24">
        <f>G15</f>
        <v>1102503</v>
      </c>
      <c r="H14" s="22">
        <f t="shared" si="0"/>
        <v>0</v>
      </c>
      <c r="I14" s="14"/>
    </row>
    <row r="15" spans="1:9" ht="51">
      <c r="A15" s="29" t="s">
        <v>42</v>
      </c>
      <c r="B15" s="26" t="s">
        <v>35</v>
      </c>
      <c r="C15" s="27" t="s">
        <v>47</v>
      </c>
      <c r="D15" s="27" t="s">
        <v>68</v>
      </c>
      <c r="E15" s="27" t="s">
        <v>51</v>
      </c>
      <c r="F15" s="28">
        <v>1102503</v>
      </c>
      <c r="G15" s="28">
        <v>1102503</v>
      </c>
      <c r="H15" s="22">
        <f t="shared" si="0"/>
        <v>0</v>
      </c>
      <c r="I15" s="14"/>
    </row>
    <row r="16" spans="1:9">
      <c r="A16" s="30" t="s">
        <v>73</v>
      </c>
      <c r="B16" s="26" t="s">
        <v>35</v>
      </c>
      <c r="C16" s="27" t="s">
        <v>47</v>
      </c>
      <c r="D16" s="27" t="s">
        <v>74</v>
      </c>
      <c r="E16" s="27"/>
      <c r="F16" s="24">
        <f>F17</f>
        <v>2593888</v>
      </c>
      <c r="G16" s="24">
        <f>G17</f>
        <v>2593888</v>
      </c>
      <c r="H16" s="22">
        <f t="shared" si="0"/>
        <v>0</v>
      </c>
      <c r="I16" s="14"/>
    </row>
    <row r="17" spans="1:9" ht="51">
      <c r="A17" s="29" t="s">
        <v>42</v>
      </c>
      <c r="B17" s="26" t="s">
        <v>35</v>
      </c>
      <c r="C17" s="27" t="s">
        <v>47</v>
      </c>
      <c r="D17" s="27" t="s">
        <v>74</v>
      </c>
      <c r="E17" s="27" t="s">
        <v>51</v>
      </c>
      <c r="F17" s="28">
        <v>2593888</v>
      </c>
      <c r="G17" s="28">
        <v>2593888</v>
      </c>
      <c r="H17" s="22">
        <f t="shared" si="0"/>
        <v>0</v>
      </c>
      <c r="I17" s="14"/>
    </row>
    <row r="18" spans="1:9" ht="38.25">
      <c r="A18" s="29" t="s">
        <v>301</v>
      </c>
      <c r="B18" s="26" t="s">
        <v>35</v>
      </c>
      <c r="C18" s="27" t="s">
        <v>47</v>
      </c>
      <c r="D18" s="27" t="s">
        <v>76</v>
      </c>
      <c r="E18" s="27" t="s">
        <v>51</v>
      </c>
      <c r="F18" s="24">
        <f>F19</f>
        <v>734926</v>
      </c>
      <c r="G18" s="24">
        <f>G19</f>
        <v>734926</v>
      </c>
      <c r="H18" s="22">
        <f t="shared" si="0"/>
        <v>0</v>
      </c>
      <c r="I18" s="14"/>
    </row>
    <row r="19" spans="1:9" ht="51">
      <c r="A19" s="29" t="s">
        <v>42</v>
      </c>
      <c r="B19" s="26" t="s">
        <v>35</v>
      </c>
      <c r="C19" s="27" t="s">
        <v>47</v>
      </c>
      <c r="D19" s="27" t="s">
        <v>76</v>
      </c>
      <c r="E19" s="27" t="s">
        <v>43</v>
      </c>
      <c r="F19" s="28">
        <v>734926</v>
      </c>
      <c r="G19" s="28">
        <v>734926</v>
      </c>
      <c r="H19" s="22">
        <f t="shared" si="0"/>
        <v>0</v>
      </c>
      <c r="I19" s="14"/>
    </row>
    <row r="20" spans="1:9" ht="25.5">
      <c r="A20" s="29" t="s">
        <v>236</v>
      </c>
      <c r="B20" s="26" t="s">
        <v>35</v>
      </c>
      <c r="C20" s="27" t="s">
        <v>166</v>
      </c>
      <c r="D20" s="27" t="s">
        <v>168</v>
      </c>
      <c r="E20" s="27"/>
      <c r="F20" s="24">
        <f>F21</f>
        <v>14070</v>
      </c>
      <c r="G20" s="24">
        <f>G21</f>
        <v>14070</v>
      </c>
      <c r="H20" s="22">
        <f t="shared" si="0"/>
        <v>0</v>
      </c>
      <c r="I20" s="14"/>
    </row>
    <row r="21" spans="1:9" ht="25.5">
      <c r="A21" s="29" t="s">
        <v>56</v>
      </c>
      <c r="B21" s="26" t="s">
        <v>35</v>
      </c>
      <c r="C21" s="27" t="s">
        <v>166</v>
      </c>
      <c r="D21" s="27" t="s">
        <v>168</v>
      </c>
      <c r="E21" s="27" t="s">
        <v>57</v>
      </c>
      <c r="F21" s="28">
        <v>14070</v>
      </c>
      <c r="G21" s="28">
        <v>14070</v>
      </c>
      <c r="H21" s="22">
        <f t="shared" si="0"/>
        <v>0</v>
      </c>
      <c r="I21" s="14"/>
    </row>
    <row r="22" spans="1:9" ht="25.5">
      <c r="A22" s="29" t="s">
        <v>237</v>
      </c>
      <c r="B22" s="26" t="s">
        <v>35</v>
      </c>
      <c r="C22" s="27" t="s">
        <v>87</v>
      </c>
      <c r="D22" s="27" t="s">
        <v>48</v>
      </c>
      <c r="E22" s="27"/>
      <c r="F22" s="24">
        <f>F23</f>
        <v>1337561.02</v>
      </c>
      <c r="G22" s="24">
        <f>G23</f>
        <v>1337561.02</v>
      </c>
      <c r="H22" s="22">
        <f t="shared" si="0"/>
        <v>0</v>
      </c>
      <c r="I22" s="14"/>
    </row>
    <row r="23" spans="1:9" ht="25.5">
      <c r="A23" s="29" t="s">
        <v>56</v>
      </c>
      <c r="B23" s="26" t="s">
        <v>35</v>
      </c>
      <c r="C23" s="27" t="s">
        <v>87</v>
      </c>
      <c r="D23" s="27" t="s">
        <v>88</v>
      </c>
      <c r="E23" s="27" t="s">
        <v>57</v>
      </c>
      <c r="F23" s="28">
        <v>1337561.02</v>
      </c>
      <c r="G23" s="28">
        <v>1337561.02</v>
      </c>
      <c r="H23" s="22">
        <f t="shared" si="0"/>
        <v>0</v>
      </c>
      <c r="I23" s="14"/>
    </row>
    <row r="24" spans="1:9" hidden="1">
      <c r="A24" s="30" t="s">
        <v>89</v>
      </c>
      <c r="B24" s="20" t="s">
        <v>35</v>
      </c>
      <c r="C24" s="23" t="s">
        <v>90</v>
      </c>
      <c r="D24" s="23"/>
      <c r="E24" s="23"/>
      <c r="F24" s="24">
        <f>F26</f>
        <v>0</v>
      </c>
      <c r="G24" s="24">
        <f>G26</f>
        <v>0</v>
      </c>
      <c r="H24" s="22">
        <f t="shared" si="0"/>
        <v>0</v>
      </c>
      <c r="I24" s="14"/>
    </row>
    <row r="25" spans="1:9" hidden="1">
      <c r="A25" s="30" t="s">
        <v>91</v>
      </c>
      <c r="B25" s="20" t="s">
        <v>35</v>
      </c>
      <c r="C25" s="23" t="s">
        <v>92</v>
      </c>
      <c r="D25" s="23"/>
      <c r="E25" s="23"/>
      <c r="F25" s="24">
        <v>0</v>
      </c>
      <c r="G25" s="24">
        <v>0</v>
      </c>
      <c r="H25" s="22">
        <f t="shared" si="0"/>
        <v>0</v>
      </c>
      <c r="I25" s="14"/>
    </row>
    <row r="26" spans="1:9" ht="25.5" hidden="1">
      <c r="A26" s="29" t="s">
        <v>93</v>
      </c>
      <c r="B26" s="26" t="s">
        <v>35</v>
      </c>
      <c r="C26" s="27" t="s">
        <v>92</v>
      </c>
      <c r="D26" s="27" t="s">
        <v>94</v>
      </c>
      <c r="E26" s="27"/>
      <c r="F26" s="28">
        <f>F27</f>
        <v>0</v>
      </c>
      <c r="G26" s="28">
        <f>G27</f>
        <v>0</v>
      </c>
      <c r="H26" s="22">
        <f t="shared" si="0"/>
        <v>0</v>
      </c>
      <c r="I26" s="14"/>
    </row>
    <row r="27" spans="1:9" ht="25.5" hidden="1">
      <c r="A27" s="29" t="s">
        <v>95</v>
      </c>
      <c r="B27" s="26" t="s">
        <v>35</v>
      </c>
      <c r="C27" s="27" t="s">
        <v>92</v>
      </c>
      <c r="D27" s="27" t="s">
        <v>96</v>
      </c>
      <c r="E27" s="27"/>
      <c r="F27" s="28">
        <f>F28+F30</f>
        <v>0</v>
      </c>
      <c r="G27" s="28">
        <f>G28+G30</f>
        <v>0</v>
      </c>
      <c r="H27" s="22">
        <f t="shared" si="0"/>
        <v>0</v>
      </c>
      <c r="I27" s="14"/>
    </row>
    <row r="28" spans="1:9" ht="51" hidden="1">
      <c r="A28" s="29" t="s">
        <v>97</v>
      </c>
      <c r="B28" s="26" t="s">
        <v>35</v>
      </c>
      <c r="C28" s="27" t="s">
        <v>92</v>
      </c>
      <c r="D28" s="27" t="s">
        <v>96</v>
      </c>
      <c r="E28" s="27" t="s">
        <v>43</v>
      </c>
      <c r="F28" s="24">
        <v>0</v>
      </c>
      <c r="G28" s="24">
        <v>0</v>
      </c>
      <c r="H28" s="22">
        <f t="shared" si="0"/>
        <v>0</v>
      </c>
      <c r="I28" s="14"/>
    </row>
    <row r="29" spans="1:9" ht="25.5" hidden="1">
      <c r="A29" s="29" t="s">
        <v>44</v>
      </c>
      <c r="B29" s="26" t="s">
        <v>35</v>
      </c>
      <c r="C29" s="27" t="s">
        <v>92</v>
      </c>
      <c r="D29" s="27" t="s">
        <v>96</v>
      </c>
      <c r="E29" s="27" t="s">
        <v>51</v>
      </c>
      <c r="F29" s="28">
        <v>92722.38</v>
      </c>
      <c r="G29" s="28">
        <v>92722.38</v>
      </c>
      <c r="H29" s="22">
        <f t="shared" si="0"/>
        <v>0</v>
      </c>
      <c r="I29" s="14"/>
    </row>
    <row r="30" spans="1:9" ht="25.5" hidden="1">
      <c r="A30" s="29" t="s">
        <v>56</v>
      </c>
      <c r="B30" s="26" t="s">
        <v>35</v>
      </c>
      <c r="C30" s="27" t="s">
        <v>92</v>
      </c>
      <c r="D30" s="27" t="s">
        <v>96</v>
      </c>
      <c r="E30" s="27" t="s">
        <v>57</v>
      </c>
      <c r="F30" s="24">
        <v>0</v>
      </c>
      <c r="G30" s="24">
        <v>0</v>
      </c>
      <c r="H30" s="22">
        <f t="shared" si="0"/>
        <v>0</v>
      </c>
      <c r="I30" s="14"/>
    </row>
    <row r="31" spans="1:9" ht="25.5" hidden="1">
      <c r="A31" s="29" t="s">
        <v>58</v>
      </c>
      <c r="B31" s="26" t="s">
        <v>35</v>
      </c>
      <c r="C31" s="27" t="s">
        <v>92</v>
      </c>
      <c r="D31" s="27" t="s">
        <v>96</v>
      </c>
      <c r="E31" s="27" t="s">
        <v>212</v>
      </c>
      <c r="F31" s="28">
        <v>15577.62</v>
      </c>
      <c r="G31" s="28">
        <v>15577.62</v>
      </c>
      <c r="H31" s="22">
        <f t="shared" si="0"/>
        <v>0</v>
      </c>
      <c r="I31" s="14"/>
    </row>
    <row r="32" spans="1:9" ht="38.25">
      <c r="A32" s="38" t="s">
        <v>103</v>
      </c>
      <c r="B32" s="43" t="s">
        <v>35</v>
      </c>
      <c r="C32" s="44" t="s">
        <v>102</v>
      </c>
      <c r="D32" s="45" t="s">
        <v>104</v>
      </c>
      <c r="E32" s="45"/>
      <c r="F32" s="46">
        <f>F33</f>
        <v>760000</v>
      </c>
      <c r="G32" s="46">
        <f>G33</f>
        <v>760000</v>
      </c>
      <c r="H32" s="22">
        <f t="shared" si="0"/>
        <v>0</v>
      </c>
      <c r="I32" s="14"/>
    </row>
    <row r="33" spans="1:9" ht="25.5">
      <c r="A33" s="25" t="s">
        <v>238</v>
      </c>
      <c r="B33" s="26" t="s">
        <v>35</v>
      </c>
      <c r="C33" s="27" t="s">
        <v>102</v>
      </c>
      <c r="D33" s="27" t="s">
        <v>107</v>
      </c>
      <c r="E33" s="27"/>
      <c r="F33" s="28">
        <f>F35+F37+F39+F41</f>
        <v>760000</v>
      </c>
      <c r="G33" s="28">
        <f>G35+G37+G39+G41</f>
        <v>760000</v>
      </c>
      <c r="H33" s="22">
        <f t="shared" si="0"/>
        <v>0</v>
      </c>
      <c r="I33" s="14"/>
    </row>
    <row r="34" spans="1:9">
      <c r="A34" s="25" t="s">
        <v>106</v>
      </c>
      <c r="B34" s="26" t="s">
        <v>35</v>
      </c>
      <c r="C34" s="27" t="s">
        <v>102</v>
      </c>
      <c r="D34" s="27" t="s">
        <v>107</v>
      </c>
      <c r="E34" s="27"/>
      <c r="F34" s="28">
        <f>F35</f>
        <v>450000</v>
      </c>
      <c r="G34" s="28">
        <f>G35</f>
        <v>271843.5</v>
      </c>
      <c r="H34" s="22">
        <f t="shared" si="0"/>
        <v>-178156.5</v>
      </c>
      <c r="I34" s="14"/>
    </row>
    <row r="35" spans="1:9" ht="25.5">
      <c r="A35" s="25" t="s">
        <v>56</v>
      </c>
      <c r="B35" s="26"/>
      <c r="C35" s="27"/>
      <c r="D35" s="27" t="s">
        <v>107</v>
      </c>
      <c r="E35" s="27" t="s">
        <v>57</v>
      </c>
      <c r="F35" s="24">
        <v>450000</v>
      </c>
      <c r="G35" s="24">
        <v>271843.5</v>
      </c>
      <c r="H35" s="22">
        <f t="shared" si="0"/>
        <v>-178156.5</v>
      </c>
      <c r="I35" s="14"/>
    </row>
    <row r="36" spans="1:9" ht="38.25">
      <c r="A36" s="25" t="s">
        <v>232</v>
      </c>
      <c r="B36" s="26" t="s">
        <v>35</v>
      </c>
      <c r="C36" s="27" t="s">
        <v>102</v>
      </c>
      <c r="D36" s="27" t="s">
        <v>108</v>
      </c>
      <c r="E36" s="27"/>
      <c r="F36" s="28">
        <f>F37</f>
        <v>120000</v>
      </c>
      <c r="G36" s="28">
        <f>G37</f>
        <v>80040</v>
      </c>
      <c r="H36" s="22">
        <f t="shared" si="0"/>
        <v>-39960</v>
      </c>
      <c r="I36" s="14"/>
    </row>
    <row r="37" spans="1:9" ht="25.5">
      <c r="A37" s="25" t="s">
        <v>56</v>
      </c>
      <c r="B37" s="26" t="s">
        <v>35</v>
      </c>
      <c r="C37" s="27" t="s">
        <v>102</v>
      </c>
      <c r="D37" s="27" t="s">
        <v>108</v>
      </c>
      <c r="E37" s="27" t="s">
        <v>57</v>
      </c>
      <c r="F37" s="24">
        <v>120000</v>
      </c>
      <c r="G37" s="24">
        <v>80040</v>
      </c>
      <c r="H37" s="22">
        <f t="shared" si="0"/>
        <v>-39960</v>
      </c>
      <c r="I37" s="14"/>
    </row>
    <row r="38" spans="1:9" ht="25.5">
      <c r="A38" s="25" t="s">
        <v>289</v>
      </c>
      <c r="B38" s="26" t="s">
        <v>35</v>
      </c>
      <c r="C38" s="27" t="s">
        <v>102</v>
      </c>
      <c r="D38" s="27" t="s">
        <v>109</v>
      </c>
      <c r="E38" s="27"/>
      <c r="F38" s="28">
        <f>F39</f>
        <v>150000</v>
      </c>
      <c r="G38" s="28">
        <f>G39</f>
        <v>408116.5</v>
      </c>
      <c r="H38" s="22">
        <f t="shared" si="0"/>
        <v>258116.5</v>
      </c>
      <c r="I38" s="14"/>
    </row>
    <row r="39" spans="1:9" ht="25.5">
      <c r="A39" s="25" t="s">
        <v>110</v>
      </c>
      <c r="B39" s="26" t="s">
        <v>35</v>
      </c>
      <c r="C39" s="27" t="s">
        <v>102</v>
      </c>
      <c r="D39" s="27" t="s">
        <v>109</v>
      </c>
      <c r="E39" s="27" t="s">
        <v>57</v>
      </c>
      <c r="F39" s="24">
        <v>150000</v>
      </c>
      <c r="G39" s="24">
        <v>408116.5</v>
      </c>
      <c r="H39" s="22">
        <f t="shared" si="0"/>
        <v>258116.5</v>
      </c>
      <c r="I39" s="14"/>
    </row>
    <row r="40" spans="1:9">
      <c r="A40" s="25" t="s">
        <v>113</v>
      </c>
      <c r="B40" s="26" t="s">
        <v>35</v>
      </c>
      <c r="C40" s="27" t="s">
        <v>102</v>
      </c>
      <c r="D40" s="27" t="s">
        <v>114</v>
      </c>
      <c r="E40" s="27"/>
      <c r="F40" s="28">
        <f>F41</f>
        <v>40000</v>
      </c>
      <c r="G40" s="28">
        <f>G41</f>
        <v>0</v>
      </c>
      <c r="H40" s="22">
        <f t="shared" si="0"/>
        <v>-40000</v>
      </c>
      <c r="I40" s="14"/>
    </row>
    <row r="41" spans="1:9" ht="25.5">
      <c r="A41" s="25" t="s">
        <v>111</v>
      </c>
      <c r="B41" s="26" t="s">
        <v>35</v>
      </c>
      <c r="C41" s="27" t="s">
        <v>102</v>
      </c>
      <c r="D41" s="27" t="s">
        <v>114</v>
      </c>
      <c r="E41" s="27" t="s">
        <v>57</v>
      </c>
      <c r="F41" s="24">
        <v>40000</v>
      </c>
      <c r="G41" s="24">
        <v>0</v>
      </c>
      <c r="H41" s="22">
        <f t="shared" si="0"/>
        <v>-40000</v>
      </c>
      <c r="I41" s="14"/>
    </row>
    <row r="42" spans="1:9">
      <c r="A42" s="19" t="s">
        <v>115</v>
      </c>
      <c r="B42" s="20" t="s">
        <v>35</v>
      </c>
      <c r="C42" s="23" t="s">
        <v>116</v>
      </c>
      <c r="D42" s="23"/>
      <c r="E42" s="23"/>
      <c r="F42" s="24">
        <f>F46</f>
        <v>3024000</v>
      </c>
      <c r="G42" s="24">
        <f>G46</f>
        <v>3024000</v>
      </c>
      <c r="H42" s="22">
        <f t="shared" si="0"/>
        <v>0</v>
      </c>
      <c r="I42" s="14"/>
    </row>
    <row r="43" spans="1:9">
      <c r="A43" s="30" t="s">
        <v>117</v>
      </c>
      <c r="B43" s="20" t="s">
        <v>35</v>
      </c>
      <c r="C43" s="23" t="s">
        <v>118</v>
      </c>
      <c r="D43" s="23"/>
      <c r="E43" s="23"/>
      <c r="F43" s="24"/>
      <c r="G43" s="24"/>
      <c r="H43" s="22">
        <f t="shared" si="0"/>
        <v>0</v>
      </c>
      <c r="I43" s="14"/>
    </row>
    <row r="44" spans="1:9" ht="25.5">
      <c r="A44" s="25" t="s">
        <v>119</v>
      </c>
      <c r="B44" s="26" t="s">
        <v>35</v>
      </c>
      <c r="C44" s="27" t="s">
        <v>118</v>
      </c>
      <c r="D44" s="27" t="s">
        <v>120</v>
      </c>
      <c r="E44" s="27"/>
      <c r="F44" s="28"/>
      <c r="G44" s="28"/>
      <c r="H44" s="22">
        <f t="shared" si="0"/>
        <v>0</v>
      </c>
      <c r="I44" s="14"/>
    </row>
    <row r="45" spans="1:9" ht="38.25">
      <c r="A45" s="25" t="s">
        <v>121</v>
      </c>
      <c r="B45" s="26" t="s">
        <v>35</v>
      </c>
      <c r="C45" s="27" t="s">
        <v>118</v>
      </c>
      <c r="D45" s="27" t="s">
        <v>122</v>
      </c>
      <c r="E45" s="27"/>
      <c r="F45" s="28"/>
      <c r="G45" s="28"/>
      <c r="H45" s="22">
        <f t="shared" si="0"/>
        <v>0</v>
      </c>
      <c r="I45" s="14"/>
    </row>
    <row r="46" spans="1:9" ht="38.25">
      <c r="A46" s="25" t="s">
        <v>123</v>
      </c>
      <c r="B46" s="26" t="s">
        <v>35</v>
      </c>
      <c r="C46" s="27" t="s">
        <v>118</v>
      </c>
      <c r="D46" s="27" t="s">
        <v>124</v>
      </c>
      <c r="E46" s="27"/>
      <c r="F46" s="24">
        <f>F47+F50+F53+F56+F57</f>
        <v>3024000</v>
      </c>
      <c r="G46" s="24">
        <f>G47+G50+G53+G56+G57</f>
        <v>3024000</v>
      </c>
      <c r="H46" s="22">
        <f t="shared" si="0"/>
        <v>0</v>
      </c>
      <c r="I46" s="14"/>
    </row>
    <row r="47" spans="1:9">
      <c r="A47" s="25" t="s">
        <v>224</v>
      </c>
      <c r="B47" s="26" t="s">
        <v>35</v>
      </c>
      <c r="C47" s="27" t="s">
        <v>118</v>
      </c>
      <c r="D47" s="27" t="s">
        <v>126</v>
      </c>
      <c r="E47" s="27"/>
      <c r="F47" s="24">
        <f>F48</f>
        <v>150000</v>
      </c>
      <c r="G47" s="24">
        <f>G48</f>
        <v>70000</v>
      </c>
      <c r="H47" s="22">
        <f t="shared" si="0"/>
        <v>-80000</v>
      </c>
      <c r="I47" s="14"/>
    </row>
    <row r="48" spans="1:9" ht="25.5">
      <c r="A48" s="25" t="s">
        <v>225</v>
      </c>
      <c r="B48" s="26" t="s">
        <v>35</v>
      </c>
      <c r="C48" s="27" t="s">
        <v>118</v>
      </c>
      <c r="D48" s="27" t="s">
        <v>126</v>
      </c>
      <c r="E48" s="27" t="s">
        <v>57</v>
      </c>
      <c r="F48" s="28">
        <f>F49</f>
        <v>150000</v>
      </c>
      <c r="G48" s="28">
        <f>G49</f>
        <v>70000</v>
      </c>
      <c r="H48" s="22">
        <f t="shared" si="0"/>
        <v>-80000</v>
      </c>
      <c r="I48" s="14"/>
    </row>
    <row r="49" spans="1:9" ht="25.5">
      <c r="A49" s="25" t="s">
        <v>226</v>
      </c>
      <c r="B49" s="26" t="s">
        <v>35</v>
      </c>
      <c r="C49" s="27" t="s">
        <v>118</v>
      </c>
      <c r="D49" s="27" t="s">
        <v>126</v>
      </c>
      <c r="E49" s="27" t="s">
        <v>212</v>
      </c>
      <c r="F49" s="24">
        <v>150000</v>
      </c>
      <c r="G49" s="24">
        <v>70000</v>
      </c>
      <c r="H49" s="22">
        <f t="shared" si="0"/>
        <v>-80000</v>
      </c>
      <c r="I49" s="14"/>
    </row>
    <row r="50" spans="1:9">
      <c r="A50" s="25" t="s">
        <v>227</v>
      </c>
      <c r="B50" s="26" t="s">
        <v>35</v>
      </c>
      <c r="C50" s="27" t="s">
        <v>118</v>
      </c>
      <c r="D50" s="27" t="s">
        <v>228</v>
      </c>
      <c r="E50" s="27"/>
      <c r="F50" s="24">
        <f>F51</f>
        <v>656896.68999999994</v>
      </c>
      <c r="G50" s="24">
        <f>G51</f>
        <v>0</v>
      </c>
      <c r="H50" s="22">
        <f t="shared" si="0"/>
        <v>-656896.68999999994</v>
      </c>
      <c r="I50" s="14"/>
    </row>
    <row r="51" spans="1:9" ht="25.5">
      <c r="A51" s="25" t="s">
        <v>225</v>
      </c>
      <c r="B51" s="26" t="s">
        <v>35</v>
      </c>
      <c r="C51" s="27" t="s">
        <v>118</v>
      </c>
      <c r="D51" s="27" t="s">
        <v>228</v>
      </c>
      <c r="E51" s="27" t="s">
        <v>57</v>
      </c>
      <c r="F51" s="28">
        <f>F52</f>
        <v>656896.68999999994</v>
      </c>
      <c r="G51" s="28">
        <f>G52</f>
        <v>0</v>
      </c>
      <c r="H51" s="22">
        <f t="shared" si="0"/>
        <v>-656896.68999999994</v>
      </c>
      <c r="I51" s="14"/>
    </row>
    <row r="52" spans="1:9" ht="25.5">
      <c r="A52" s="25" t="s">
        <v>226</v>
      </c>
      <c r="B52" s="26" t="s">
        <v>35</v>
      </c>
      <c r="C52" s="27" t="s">
        <v>118</v>
      </c>
      <c r="D52" s="27" t="s">
        <v>228</v>
      </c>
      <c r="E52" s="27" t="s">
        <v>212</v>
      </c>
      <c r="F52" s="24">
        <v>656896.68999999994</v>
      </c>
      <c r="G52" s="24">
        <v>0</v>
      </c>
      <c r="H52" s="22">
        <f t="shared" si="0"/>
        <v>-656896.68999999994</v>
      </c>
      <c r="I52" s="14"/>
    </row>
    <row r="53" spans="1:9" ht="38.25">
      <c r="A53" s="25" t="s">
        <v>125</v>
      </c>
      <c r="B53" s="26" t="s">
        <v>35</v>
      </c>
      <c r="C53" s="27" t="s">
        <v>118</v>
      </c>
      <c r="D53" s="27" t="s">
        <v>229</v>
      </c>
      <c r="E53" s="27"/>
      <c r="F53" s="24">
        <v>874000</v>
      </c>
      <c r="G53" s="24">
        <f>G54</f>
        <v>1610896.69</v>
      </c>
      <c r="H53" s="22">
        <f t="shared" si="0"/>
        <v>736896.69</v>
      </c>
      <c r="I53" s="14"/>
    </row>
    <row r="54" spans="1:9" ht="25.5">
      <c r="A54" s="25" t="s">
        <v>225</v>
      </c>
      <c r="B54" s="26" t="s">
        <v>35</v>
      </c>
      <c r="C54" s="27" t="s">
        <v>118</v>
      </c>
      <c r="D54" s="27" t="s">
        <v>229</v>
      </c>
      <c r="E54" s="27" t="s">
        <v>57</v>
      </c>
      <c r="F54" s="28">
        <f>F55</f>
        <v>874000</v>
      </c>
      <c r="G54" s="28">
        <f>G55</f>
        <v>1610896.69</v>
      </c>
      <c r="H54" s="22">
        <f t="shared" si="0"/>
        <v>736896.69</v>
      </c>
      <c r="I54" s="14"/>
    </row>
    <row r="55" spans="1:9" ht="25.5">
      <c r="A55" s="25" t="s">
        <v>226</v>
      </c>
      <c r="B55" s="26" t="s">
        <v>35</v>
      </c>
      <c r="C55" s="27" t="s">
        <v>118</v>
      </c>
      <c r="D55" s="27" t="s">
        <v>229</v>
      </c>
      <c r="E55" s="27" t="s">
        <v>212</v>
      </c>
      <c r="F55" s="24">
        <v>874000</v>
      </c>
      <c r="G55" s="24">
        <v>1610896.69</v>
      </c>
      <c r="H55" s="22">
        <f t="shared" si="0"/>
        <v>736896.69</v>
      </c>
      <c r="I55" s="14"/>
    </row>
    <row r="56" spans="1:9" ht="38.25">
      <c r="A56" s="25" t="s">
        <v>322</v>
      </c>
      <c r="B56" s="26" t="s">
        <v>35</v>
      </c>
      <c r="C56" s="27" t="s">
        <v>118</v>
      </c>
      <c r="D56" s="27" t="s">
        <v>323</v>
      </c>
      <c r="E56" s="27" t="s">
        <v>59</v>
      </c>
      <c r="F56" s="24">
        <v>343103.31</v>
      </c>
      <c r="G56" s="24">
        <v>127500</v>
      </c>
      <c r="H56" s="22">
        <f>G56-F56</f>
        <v>-215603.31</v>
      </c>
      <c r="I56" s="14"/>
    </row>
    <row r="57" spans="1:9" ht="38.25">
      <c r="A57" s="25" t="s">
        <v>324</v>
      </c>
      <c r="B57" s="26" t="s">
        <v>35</v>
      </c>
      <c r="C57" s="27" t="s">
        <v>118</v>
      </c>
      <c r="D57" s="27" t="s">
        <v>325</v>
      </c>
      <c r="E57" s="27" t="s">
        <v>59</v>
      </c>
      <c r="F57" s="24">
        <v>1000000</v>
      </c>
      <c r="G57" s="24">
        <v>1215603.31</v>
      </c>
      <c r="H57" s="22">
        <f>G57-F57</f>
        <v>215603.31000000006</v>
      </c>
      <c r="I57" s="14"/>
    </row>
    <row r="58" spans="1:9">
      <c r="A58" s="30" t="s">
        <v>127</v>
      </c>
      <c r="B58" s="20" t="s">
        <v>35</v>
      </c>
      <c r="C58" s="23" t="s">
        <v>128</v>
      </c>
      <c r="D58" s="23"/>
      <c r="E58" s="23"/>
      <c r="F58" s="24">
        <f>F59+F66</f>
        <v>7853393.7599999998</v>
      </c>
      <c r="G58" s="24">
        <f>G59+G66</f>
        <v>7853393.7599999998</v>
      </c>
      <c r="H58" s="22">
        <f t="shared" si="0"/>
        <v>0</v>
      </c>
      <c r="I58" s="14"/>
    </row>
    <row r="59" spans="1:9">
      <c r="A59" s="19" t="s">
        <v>129</v>
      </c>
      <c r="B59" s="20" t="s">
        <v>35</v>
      </c>
      <c r="C59" s="23" t="s">
        <v>130</v>
      </c>
      <c r="D59" s="27"/>
      <c r="E59" s="27"/>
      <c r="F59" s="24">
        <f>F65</f>
        <v>150000</v>
      </c>
      <c r="G59" s="24">
        <f>G65</f>
        <v>150000</v>
      </c>
      <c r="H59" s="22">
        <f t="shared" si="0"/>
        <v>0</v>
      </c>
      <c r="I59" s="14"/>
    </row>
    <row r="60" spans="1:9" ht="38.25" hidden="1">
      <c r="A60" s="25" t="s">
        <v>131</v>
      </c>
      <c r="B60" s="26" t="s">
        <v>35</v>
      </c>
      <c r="C60" s="27" t="s">
        <v>130</v>
      </c>
      <c r="D60" s="27" t="s">
        <v>132</v>
      </c>
      <c r="E60" s="23"/>
      <c r="F60" s="24">
        <f>F65</f>
        <v>150000</v>
      </c>
      <c r="G60" s="24">
        <f>G65</f>
        <v>150000</v>
      </c>
      <c r="H60" s="22">
        <f t="shared" si="0"/>
        <v>0</v>
      </c>
      <c r="I60" s="14"/>
    </row>
    <row r="61" spans="1:9" hidden="1">
      <c r="A61" s="25" t="s">
        <v>133</v>
      </c>
      <c r="B61" s="26" t="s">
        <v>35</v>
      </c>
      <c r="C61" s="27" t="s">
        <v>130</v>
      </c>
      <c r="D61" s="27" t="s">
        <v>132</v>
      </c>
      <c r="E61" s="23"/>
      <c r="F61" s="28">
        <f>F65</f>
        <v>150000</v>
      </c>
      <c r="G61" s="28">
        <f>G65</f>
        <v>150000</v>
      </c>
      <c r="H61" s="22">
        <f t="shared" si="0"/>
        <v>0</v>
      </c>
      <c r="I61" s="14"/>
    </row>
    <row r="62" spans="1:9" ht="41.25" customHeight="1">
      <c r="A62" s="25" t="s">
        <v>134</v>
      </c>
      <c r="B62" s="26" t="s">
        <v>35</v>
      </c>
      <c r="C62" s="27" t="s">
        <v>130</v>
      </c>
      <c r="D62" s="27" t="s">
        <v>268</v>
      </c>
      <c r="E62" s="23"/>
      <c r="F62" s="28">
        <f>F65</f>
        <v>150000</v>
      </c>
      <c r="G62" s="28">
        <f>G65</f>
        <v>150000</v>
      </c>
      <c r="H62" s="22">
        <f t="shared" si="0"/>
        <v>0</v>
      </c>
      <c r="I62" s="14"/>
    </row>
    <row r="63" spans="1:9" ht="25.5" hidden="1">
      <c r="A63" s="25" t="s">
        <v>135</v>
      </c>
      <c r="B63" s="26" t="s">
        <v>35</v>
      </c>
      <c r="C63" s="27" t="s">
        <v>130</v>
      </c>
      <c r="D63" s="27" t="s">
        <v>136</v>
      </c>
      <c r="E63" s="23"/>
      <c r="F63" s="28">
        <v>0</v>
      </c>
      <c r="G63" s="28">
        <v>0</v>
      </c>
      <c r="H63" s="22">
        <f t="shared" si="0"/>
        <v>0</v>
      </c>
      <c r="I63" s="14"/>
    </row>
    <row r="64" spans="1:9" ht="25.5" hidden="1">
      <c r="A64" s="25" t="s">
        <v>111</v>
      </c>
      <c r="B64" s="26" t="s">
        <v>35</v>
      </c>
      <c r="C64" s="27" t="s">
        <v>130</v>
      </c>
      <c r="D64" s="27" t="s">
        <v>136</v>
      </c>
      <c r="E64" s="27" t="s">
        <v>57</v>
      </c>
      <c r="F64" s="28">
        <v>0</v>
      </c>
      <c r="G64" s="28">
        <v>0</v>
      </c>
      <c r="H64" s="22">
        <f t="shared" si="0"/>
        <v>0</v>
      </c>
      <c r="I64" s="14"/>
    </row>
    <row r="65" spans="1:9" ht="25.5">
      <c r="A65" s="25" t="s">
        <v>112</v>
      </c>
      <c r="B65" s="26" t="s">
        <v>35</v>
      </c>
      <c r="C65" s="27" t="s">
        <v>130</v>
      </c>
      <c r="D65" s="27" t="s">
        <v>268</v>
      </c>
      <c r="E65" s="27" t="s">
        <v>212</v>
      </c>
      <c r="F65" s="24">
        <v>150000</v>
      </c>
      <c r="G65" s="24">
        <v>150000</v>
      </c>
      <c r="H65" s="22">
        <f t="shared" si="0"/>
        <v>0</v>
      </c>
      <c r="I65" s="14"/>
    </row>
    <row r="66" spans="1:9" ht="25.5">
      <c r="A66" s="38" t="s">
        <v>139</v>
      </c>
      <c r="B66" s="39" t="s">
        <v>35</v>
      </c>
      <c r="C66" s="45" t="s">
        <v>138</v>
      </c>
      <c r="D66" s="44"/>
      <c r="E66" s="44"/>
      <c r="F66" s="46">
        <f>F68+F70+F74+F78+F80+F82+F84+F88+F90+F92+F94+F96+F98+F72+F73</f>
        <v>7703393.7599999998</v>
      </c>
      <c r="G66" s="46">
        <f>G68+G70+G74+G78+G80+G82+G84+G88+G90+G92+G94+G96+G98+G72+G73</f>
        <v>7703393.7599999998</v>
      </c>
      <c r="H66" s="41">
        <f t="shared" si="0"/>
        <v>0</v>
      </c>
      <c r="I66" s="14"/>
    </row>
    <row r="67" spans="1:9" ht="38.25">
      <c r="A67" s="33" t="s">
        <v>274</v>
      </c>
      <c r="B67" s="26" t="s">
        <v>35</v>
      </c>
      <c r="C67" s="27" t="s">
        <v>138</v>
      </c>
      <c r="D67" s="32" t="s">
        <v>141</v>
      </c>
      <c r="E67" s="27"/>
      <c r="F67" s="17"/>
      <c r="G67" s="17"/>
      <c r="H67" s="22">
        <f t="shared" si="0"/>
        <v>0</v>
      </c>
      <c r="I67" s="14"/>
    </row>
    <row r="68" spans="1:9" ht="38.25">
      <c r="A68" s="29" t="s">
        <v>142</v>
      </c>
      <c r="B68" s="26" t="s">
        <v>35</v>
      </c>
      <c r="C68" s="27" t="s">
        <v>138</v>
      </c>
      <c r="D68" s="32" t="s">
        <v>143</v>
      </c>
      <c r="E68" s="27"/>
      <c r="F68" s="24">
        <f>F69</f>
        <v>545404.86</v>
      </c>
      <c r="G68" s="24">
        <f>G69</f>
        <v>740764.86</v>
      </c>
      <c r="H68" s="22">
        <f t="shared" si="0"/>
        <v>195360</v>
      </c>
      <c r="I68" s="14"/>
    </row>
    <row r="69" spans="1:9">
      <c r="A69" s="25" t="s">
        <v>230</v>
      </c>
      <c r="B69" s="26" t="s">
        <v>35</v>
      </c>
      <c r="C69" s="27" t="s">
        <v>138</v>
      </c>
      <c r="D69" s="32" t="s">
        <v>143</v>
      </c>
      <c r="E69" s="27" t="s">
        <v>57</v>
      </c>
      <c r="F69" s="28">
        <v>545404.86</v>
      </c>
      <c r="G69" s="28">
        <v>740764.86</v>
      </c>
      <c r="H69" s="22">
        <f t="shared" si="0"/>
        <v>195360</v>
      </c>
      <c r="I69" s="14"/>
    </row>
    <row r="70" spans="1:9" ht="25.5">
      <c r="A70" s="25" t="s">
        <v>144</v>
      </c>
      <c r="B70" s="26" t="s">
        <v>35</v>
      </c>
      <c r="C70" s="27" t="s">
        <v>138</v>
      </c>
      <c r="D70" s="32" t="s">
        <v>145</v>
      </c>
      <c r="E70" s="27"/>
      <c r="F70" s="24">
        <f>F71</f>
        <v>374000</v>
      </c>
      <c r="G70" s="24">
        <f>G71</f>
        <v>374000</v>
      </c>
      <c r="H70" s="22">
        <f t="shared" si="0"/>
        <v>0</v>
      </c>
      <c r="I70" s="14"/>
    </row>
    <row r="71" spans="1:9" ht="25.5">
      <c r="A71" s="25" t="s">
        <v>56</v>
      </c>
      <c r="B71" s="26" t="s">
        <v>35</v>
      </c>
      <c r="C71" s="27" t="s">
        <v>138</v>
      </c>
      <c r="D71" s="32" t="s">
        <v>145</v>
      </c>
      <c r="E71" s="27" t="s">
        <v>57</v>
      </c>
      <c r="F71" s="28">
        <v>374000</v>
      </c>
      <c r="G71" s="28">
        <v>374000</v>
      </c>
      <c r="H71" s="22">
        <f t="shared" si="0"/>
        <v>0</v>
      </c>
      <c r="I71" s="14"/>
    </row>
    <row r="72" spans="1:9" ht="25.5">
      <c r="A72" s="25" t="s">
        <v>326</v>
      </c>
      <c r="B72" s="26" t="s">
        <v>35</v>
      </c>
      <c r="C72" s="27" t="s">
        <v>138</v>
      </c>
      <c r="D72" s="32" t="s">
        <v>327</v>
      </c>
      <c r="E72" s="27" t="s">
        <v>57</v>
      </c>
      <c r="F72" s="28">
        <v>1805648.76</v>
      </c>
      <c r="G72" s="28">
        <v>1805648.76</v>
      </c>
      <c r="H72" s="22">
        <f>G72-F72</f>
        <v>0</v>
      </c>
      <c r="I72" s="14"/>
    </row>
    <row r="73" spans="1:9" ht="38.25">
      <c r="A73" s="25" t="s">
        <v>341</v>
      </c>
      <c r="B73" s="26"/>
      <c r="C73" s="27"/>
      <c r="D73" s="32" t="s">
        <v>327</v>
      </c>
      <c r="E73" s="27" t="s">
        <v>57</v>
      </c>
      <c r="F73" s="28">
        <v>500000</v>
      </c>
      <c r="G73" s="28">
        <v>500000</v>
      </c>
      <c r="H73" s="22">
        <f>G73-F73</f>
        <v>0</v>
      </c>
      <c r="I73" s="14"/>
    </row>
    <row r="74" spans="1:9">
      <c r="A74" s="25" t="s">
        <v>146</v>
      </c>
      <c r="B74" s="26" t="s">
        <v>35</v>
      </c>
      <c r="C74" s="27" t="s">
        <v>147</v>
      </c>
      <c r="D74" s="32" t="s">
        <v>148</v>
      </c>
      <c r="E74" s="27"/>
      <c r="F74" s="24">
        <f>F75</f>
        <v>172702</v>
      </c>
      <c r="G74" s="24">
        <f>G75</f>
        <v>236505</v>
      </c>
      <c r="H74" s="22">
        <f t="shared" si="0"/>
        <v>63803</v>
      </c>
      <c r="I74" s="14"/>
    </row>
    <row r="75" spans="1:9" ht="25.5">
      <c r="A75" s="25" t="s">
        <v>56</v>
      </c>
      <c r="B75" s="26" t="s">
        <v>35</v>
      </c>
      <c r="C75" s="27" t="s">
        <v>138</v>
      </c>
      <c r="D75" s="32" t="s">
        <v>148</v>
      </c>
      <c r="E75" s="27" t="s">
        <v>57</v>
      </c>
      <c r="F75" s="28">
        <v>172702</v>
      </c>
      <c r="G75" s="28">
        <v>236505</v>
      </c>
      <c r="H75" s="22">
        <f t="shared" si="0"/>
        <v>63803</v>
      </c>
      <c r="I75" s="14"/>
    </row>
    <row r="76" spans="1:9" ht="38.25" hidden="1">
      <c r="A76" s="25" t="s">
        <v>149</v>
      </c>
      <c r="B76" s="26" t="s">
        <v>35</v>
      </c>
      <c r="C76" s="27" t="s">
        <v>147</v>
      </c>
      <c r="D76" s="32" t="s">
        <v>150</v>
      </c>
      <c r="E76" s="27"/>
      <c r="F76" s="24">
        <f>F77</f>
        <v>0</v>
      </c>
      <c r="G76" s="24">
        <f>G77</f>
        <v>0</v>
      </c>
      <c r="H76" s="22">
        <f t="shared" si="0"/>
        <v>0</v>
      </c>
      <c r="I76" s="14"/>
    </row>
    <row r="77" spans="1:9" ht="25.5" hidden="1">
      <c r="A77" s="25" t="s">
        <v>56</v>
      </c>
      <c r="B77" s="26" t="s">
        <v>35</v>
      </c>
      <c r="C77" s="27" t="s">
        <v>147</v>
      </c>
      <c r="D77" s="32" t="s">
        <v>150</v>
      </c>
      <c r="E77" s="27" t="s">
        <v>57</v>
      </c>
      <c r="F77" s="28">
        <v>0</v>
      </c>
      <c r="G77" s="28">
        <v>0</v>
      </c>
      <c r="H77" s="22">
        <f t="shared" ref="H77:H114" si="1">G77-F77</f>
        <v>0</v>
      </c>
      <c r="I77" s="14"/>
    </row>
    <row r="78" spans="1:9" ht="25.5">
      <c r="A78" s="25" t="s">
        <v>151</v>
      </c>
      <c r="B78" s="26" t="s">
        <v>35</v>
      </c>
      <c r="C78" s="27" t="s">
        <v>147</v>
      </c>
      <c r="D78" s="32" t="s">
        <v>152</v>
      </c>
      <c r="E78" s="27"/>
      <c r="F78" s="24">
        <f>F79</f>
        <v>200000</v>
      </c>
      <c r="G78" s="24">
        <f>G79</f>
        <v>136197</v>
      </c>
      <c r="H78" s="22">
        <f t="shared" si="1"/>
        <v>-63803</v>
      </c>
      <c r="I78" s="14"/>
    </row>
    <row r="79" spans="1:9" ht="25.5">
      <c r="A79" s="25" t="s">
        <v>56</v>
      </c>
      <c r="B79" s="26" t="s">
        <v>35</v>
      </c>
      <c r="C79" s="27" t="s">
        <v>147</v>
      </c>
      <c r="D79" s="32" t="s">
        <v>152</v>
      </c>
      <c r="E79" s="27" t="s">
        <v>57</v>
      </c>
      <c r="F79" s="28">
        <v>200000</v>
      </c>
      <c r="G79" s="28">
        <v>136197</v>
      </c>
      <c r="H79" s="22">
        <f t="shared" si="1"/>
        <v>-63803</v>
      </c>
      <c r="I79" s="14"/>
    </row>
    <row r="80" spans="1:9">
      <c r="A80" s="25" t="s">
        <v>153</v>
      </c>
      <c r="B80" s="26" t="s">
        <v>35</v>
      </c>
      <c r="C80" s="27" t="s">
        <v>147</v>
      </c>
      <c r="D80" s="32" t="s">
        <v>154</v>
      </c>
      <c r="E80" s="27"/>
      <c r="F80" s="24">
        <f>F81</f>
        <v>120000</v>
      </c>
      <c r="G80" s="24">
        <f>G81</f>
        <v>120000</v>
      </c>
      <c r="H80" s="22">
        <f t="shared" si="1"/>
        <v>0</v>
      </c>
      <c r="I80" s="14"/>
    </row>
    <row r="81" spans="1:9" ht="25.5">
      <c r="A81" s="25" t="s">
        <v>58</v>
      </c>
      <c r="B81" s="26" t="s">
        <v>35</v>
      </c>
      <c r="C81" s="27" t="s">
        <v>147</v>
      </c>
      <c r="D81" s="32" t="s">
        <v>154</v>
      </c>
      <c r="E81" s="27" t="s">
        <v>57</v>
      </c>
      <c r="F81" s="28">
        <v>120000</v>
      </c>
      <c r="G81" s="28">
        <v>120000</v>
      </c>
      <c r="H81" s="22">
        <f t="shared" si="1"/>
        <v>0</v>
      </c>
      <c r="I81" s="14"/>
    </row>
    <row r="82" spans="1:9" ht="25.5">
      <c r="A82" s="25" t="s">
        <v>155</v>
      </c>
      <c r="B82" s="26" t="s">
        <v>35</v>
      </c>
      <c r="C82" s="27" t="s">
        <v>138</v>
      </c>
      <c r="D82" s="32" t="s">
        <v>156</v>
      </c>
      <c r="E82" s="27"/>
      <c r="F82" s="24">
        <f>F83</f>
        <v>276056.64</v>
      </c>
      <c r="G82" s="24">
        <f>G83</f>
        <v>276056.64</v>
      </c>
      <c r="H82" s="22">
        <f t="shared" si="1"/>
        <v>0</v>
      </c>
      <c r="I82" s="14"/>
    </row>
    <row r="83" spans="1:9" ht="25.5">
      <c r="A83" s="25" t="s">
        <v>56</v>
      </c>
      <c r="B83" s="26" t="s">
        <v>35</v>
      </c>
      <c r="C83" s="27" t="s">
        <v>138</v>
      </c>
      <c r="D83" s="32" t="s">
        <v>156</v>
      </c>
      <c r="E83" s="27" t="s">
        <v>57</v>
      </c>
      <c r="F83" s="28">
        <v>276056.64</v>
      </c>
      <c r="G83" s="28">
        <v>276056.64</v>
      </c>
      <c r="H83" s="22">
        <f t="shared" si="1"/>
        <v>0</v>
      </c>
      <c r="I83" s="14"/>
    </row>
    <row r="84" spans="1:9" ht="25.5">
      <c r="A84" s="29" t="s">
        <v>157</v>
      </c>
      <c r="B84" s="26" t="s">
        <v>35</v>
      </c>
      <c r="C84" s="27" t="s">
        <v>138</v>
      </c>
      <c r="D84" s="32" t="s">
        <v>158</v>
      </c>
      <c r="E84" s="34"/>
      <c r="F84" s="24">
        <f>F85</f>
        <v>80000</v>
      </c>
      <c r="G84" s="24">
        <f>G85</f>
        <v>80000</v>
      </c>
      <c r="H84" s="22">
        <f t="shared" si="1"/>
        <v>0</v>
      </c>
      <c r="I84" s="14"/>
    </row>
    <row r="85" spans="1:9" ht="25.5">
      <c r="A85" s="29" t="s">
        <v>56</v>
      </c>
      <c r="B85" s="26" t="s">
        <v>35</v>
      </c>
      <c r="C85" s="27" t="s">
        <v>138</v>
      </c>
      <c r="D85" s="32" t="s">
        <v>158</v>
      </c>
      <c r="E85" s="27" t="s">
        <v>57</v>
      </c>
      <c r="F85" s="28">
        <v>80000</v>
      </c>
      <c r="G85" s="28">
        <v>80000</v>
      </c>
      <c r="H85" s="22">
        <f t="shared" si="1"/>
        <v>0</v>
      </c>
      <c r="I85" s="14"/>
    </row>
    <row r="86" spans="1:9" ht="25.5" hidden="1">
      <c r="A86" s="25" t="s">
        <v>159</v>
      </c>
      <c r="B86" s="26" t="s">
        <v>35</v>
      </c>
      <c r="C86" s="27" t="s">
        <v>138</v>
      </c>
      <c r="D86" s="32" t="s">
        <v>260</v>
      </c>
      <c r="E86" s="27"/>
      <c r="F86" s="24">
        <f>F87</f>
        <v>0</v>
      </c>
      <c r="G86" s="24">
        <f>G87</f>
        <v>0</v>
      </c>
      <c r="H86" s="22">
        <f t="shared" si="1"/>
        <v>0</v>
      </c>
      <c r="I86" s="14"/>
    </row>
    <row r="87" spans="1:9" ht="25.5" hidden="1">
      <c r="A87" s="29" t="s">
        <v>56</v>
      </c>
      <c r="B87" s="26" t="s">
        <v>35</v>
      </c>
      <c r="C87" s="27" t="s">
        <v>138</v>
      </c>
      <c r="D87" s="32" t="s">
        <v>260</v>
      </c>
      <c r="E87" s="27" t="s">
        <v>57</v>
      </c>
      <c r="F87" s="28">
        <v>0</v>
      </c>
      <c r="G87" s="28">
        <v>0</v>
      </c>
      <c r="H87" s="22">
        <f t="shared" si="1"/>
        <v>0</v>
      </c>
      <c r="I87" s="14"/>
    </row>
    <row r="88" spans="1:9" ht="25.5">
      <c r="A88" s="25" t="s">
        <v>161</v>
      </c>
      <c r="B88" s="26" t="s">
        <v>35</v>
      </c>
      <c r="C88" s="27" t="s">
        <v>147</v>
      </c>
      <c r="D88" s="32" t="s">
        <v>162</v>
      </c>
      <c r="E88" s="27"/>
      <c r="F88" s="24">
        <f>F89</f>
        <v>2484581.5</v>
      </c>
      <c r="G88" s="24">
        <f>G89</f>
        <v>2289221.5</v>
      </c>
      <c r="H88" s="22">
        <f t="shared" si="1"/>
        <v>-195360</v>
      </c>
      <c r="I88" s="14"/>
    </row>
    <row r="89" spans="1:9" ht="25.5">
      <c r="A89" s="25" t="s">
        <v>56</v>
      </c>
      <c r="B89" s="26" t="s">
        <v>35</v>
      </c>
      <c r="C89" s="27" t="s">
        <v>147</v>
      </c>
      <c r="D89" s="32" t="s">
        <v>162</v>
      </c>
      <c r="E89" s="27" t="s">
        <v>57</v>
      </c>
      <c r="F89" s="28">
        <v>2484581.5</v>
      </c>
      <c r="G89" s="28">
        <v>2289221.5</v>
      </c>
      <c r="H89" s="22">
        <f t="shared" si="1"/>
        <v>-195360</v>
      </c>
      <c r="I89" s="14"/>
    </row>
    <row r="90" spans="1:9" ht="36.75" customHeight="1">
      <c r="A90" s="25" t="s">
        <v>275</v>
      </c>
      <c r="B90" s="26" t="s">
        <v>35</v>
      </c>
      <c r="C90" s="27" t="s">
        <v>138</v>
      </c>
      <c r="D90" s="32" t="s">
        <v>257</v>
      </c>
      <c r="E90" s="27"/>
      <c r="F90" s="24">
        <f>F91</f>
        <v>415000</v>
      </c>
      <c r="G90" s="24">
        <f>G91</f>
        <v>415000</v>
      </c>
      <c r="H90" s="22">
        <f t="shared" si="1"/>
        <v>0</v>
      </c>
      <c r="I90" s="14"/>
    </row>
    <row r="91" spans="1:9" ht="25.5">
      <c r="A91" s="25" t="s">
        <v>258</v>
      </c>
      <c r="B91" s="26" t="s">
        <v>35</v>
      </c>
      <c r="C91" s="27" t="s">
        <v>138</v>
      </c>
      <c r="D91" s="32" t="s">
        <v>257</v>
      </c>
      <c r="E91" s="27" t="s">
        <v>57</v>
      </c>
      <c r="F91" s="28">
        <v>415000</v>
      </c>
      <c r="G91" s="28">
        <v>415000</v>
      </c>
      <c r="H91" s="22">
        <f t="shared" si="1"/>
        <v>0</v>
      </c>
      <c r="I91" s="14"/>
    </row>
    <row r="92" spans="1:9" ht="25.5" hidden="1">
      <c r="A92" s="25" t="s">
        <v>302</v>
      </c>
      <c r="B92" s="26" t="s">
        <v>35</v>
      </c>
      <c r="C92" s="27" t="s">
        <v>138</v>
      </c>
      <c r="D92" s="32" t="s">
        <v>270</v>
      </c>
      <c r="E92" s="27"/>
      <c r="F92" s="24">
        <f>F93</f>
        <v>0</v>
      </c>
      <c r="G92" s="24">
        <f>G93</f>
        <v>0</v>
      </c>
      <c r="H92" s="22">
        <f t="shared" si="1"/>
        <v>0</v>
      </c>
      <c r="I92" s="14"/>
    </row>
    <row r="93" spans="1:9" ht="25.5" hidden="1">
      <c r="A93" s="29" t="s">
        <v>56</v>
      </c>
      <c r="B93" s="26" t="s">
        <v>35</v>
      </c>
      <c r="C93" s="27" t="s">
        <v>138</v>
      </c>
      <c r="D93" s="32" t="s">
        <v>270</v>
      </c>
      <c r="E93" s="27" t="s">
        <v>57</v>
      </c>
      <c r="F93" s="28">
        <v>0</v>
      </c>
      <c r="G93" s="28">
        <v>0</v>
      </c>
      <c r="H93" s="22">
        <f t="shared" si="1"/>
        <v>0</v>
      </c>
      <c r="I93" s="14"/>
    </row>
    <row r="94" spans="1:9" ht="63.75">
      <c r="A94" s="29" t="s">
        <v>310</v>
      </c>
      <c r="B94" s="26" t="s">
        <v>35</v>
      </c>
      <c r="C94" s="27" t="s">
        <v>147</v>
      </c>
      <c r="D94" s="27" t="s">
        <v>294</v>
      </c>
      <c r="E94" s="27"/>
      <c r="F94" s="24">
        <f>F95</f>
        <v>150000</v>
      </c>
      <c r="G94" s="24">
        <f>G95</f>
        <v>150000</v>
      </c>
      <c r="H94" s="22">
        <f t="shared" si="1"/>
        <v>0</v>
      </c>
      <c r="I94" s="14"/>
    </row>
    <row r="95" spans="1:9" ht="25.5">
      <c r="A95" s="29" t="s">
        <v>56</v>
      </c>
      <c r="B95" s="26" t="s">
        <v>35</v>
      </c>
      <c r="C95" s="27" t="s">
        <v>147</v>
      </c>
      <c r="D95" s="27" t="s">
        <v>294</v>
      </c>
      <c r="E95" s="27" t="s">
        <v>57</v>
      </c>
      <c r="F95" s="28">
        <v>150000</v>
      </c>
      <c r="G95" s="28">
        <v>150000</v>
      </c>
      <c r="H95" s="22">
        <f t="shared" si="1"/>
        <v>0</v>
      </c>
      <c r="I95" s="14"/>
    </row>
    <row r="96" spans="1:9" ht="38.25">
      <c r="A96" s="29" t="s">
        <v>278</v>
      </c>
      <c r="B96" s="26" t="s">
        <v>35</v>
      </c>
      <c r="C96" s="27" t="s">
        <v>147</v>
      </c>
      <c r="D96" s="27" t="s">
        <v>260</v>
      </c>
      <c r="E96" s="27"/>
      <c r="F96" s="24">
        <f>F97</f>
        <v>180000</v>
      </c>
      <c r="G96" s="24">
        <f>G97</f>
        <v>180000</v>
      </c>
      <c r="H96" s="22">
        <f t="shared" si="1"/>
        <v>0</v>
      </c>
      <c r="I96" s="14"/>
    </row>
    <row r="97" spans="1:9" ht="25.5">
      <c r="A97" s="29" t="s">
        <v>56</v>
      </c>
      <c r="B97" s="26" t="s">
        <v>35</v>
      </c>
      <c r="C97" s="27" t="s">
        <v>147</v>
      </c>
      <c r="D97" s="27" t="s">
        <v>260</v>
      </c>
      <c r="E97" s="27" t="s">
        <v>57</v>
      </c>
      <c r="F97" s="28">
        <v>180000</v>
      </c>
      <c r="G97" s="28">
        <v>180000</v>
      </c>
      <c r="H97" s="22">
        <f t="shared" si="1"/>
        <v>0</v>
      </c>
      <c r="I97" s="14"/>
    </row>
    <row r="98" spans="1:9" ht="38.25">
      <c r="A98" s="29" t="s">
        <v>281</v>
      </c>
      <c r="B98" s="26" t="s">
        <v>35</v>
      </c>
      <c r="C98" s="27" t="s">
        <v>147</v>
      </c>
      <c r="D98" s="27" t="s">
        <v>261</v>
      </c>
      <c r="E98" s="27"/>
      <c r="F98" s="24">
        <f>F99</f>
        <v>400000</v>
      </c>
      <c r="G98" s="24">
        <f>G99</f>
        <v>400000</v>
      </c>
      <c r="H98" s="22">
        <f t="shared" si="1"/>
        <v>0</v>
      </c>
      <c r="I98" s="14"/>
    </row>
    <row r="99" spans="1:9" ht="25.5">
      <c r="A99" s="29" t="s">
        <v>56</v>
      </c>
      <c r="B99" s="26" t="s">
        <v>35</v>
      </c>
      <c r="C99" s="27" t="s">
        <v>147</v>
      </c>
      <c r="D99" s="27" t="s">
        <v>261</v>
      </c>
      <c r="E99" s="27" t="s">
        <v>57</v>
      </c>
      <c r="F99" s="28">
        <v>400000</v>
      </c>
      <c r="G99" s="28">
        <v>400000</v>
      </c>
      <c r="H99" s="22">
        <f t="shared" si="1"/>
        <v>0</v>
      </c>
      <c r="I99" s="14"/>
    </row>
    <row r="100" spans="1:9" ht="25.5">
      <c r="A100" s="47" t="s">
        <v>174</v>
      </c>
      <c r="B100" s="43" t="s">
        <v>35</v>
      </c>
      <c r="C100" s="44" t="s">
        <v>173</v>
      </c>
      <c r="D100" s="45" t="s">
        <v>175</v>
      </c>
      <c r="E100" s="40"/>
      <c r="F100" s="46">
        <f>F101</f>
        <v>3200000</v>
      </c>
      <c r="G100" s="46">
        <f>G101</f>
        <v>3200000</v>
      </c>
      <c r="H100" s="22">
        <f t="shared" si="1"/>
        <v>0</v>
      </c>
      <c r="I100" s="14"/>
    </row>
    <row r="101" spans="1:9" ht="25.5">
      <c r="A101" s="29" t="s">
        <v>239</v>
      </c>
      <c r="B101" s="26" t="s">
        <v>35</v>
      </c>
      <c r="C101" s="27" t="s">
        <v>173</v>
      </c>
      <c r="D101" s="27" t="s">
        <v>176</v>
      </c>
      <c r="E101" s="27" t="s">
        <v>179</v>
      </c>
      <c r="F101" s="28">
        <f>F102</f>
        <v>3200000</v>
      </c>
      <c r="G101" s="28">
        <f>G102</f>
        <v>3200000</v>
      </c>
      <c r="H101" s="22">
        <f t="shared" si="1"/>
        <v>0</v>
      </c>
      <c r="I101" s="14"/>
    </row>
    <row r="102" spans="1:9">
      <c r="A102" s="29" t="s">
        <v>178</v>
      </c>
      <c r="B102" s="26" t="s">
        <v>35</v>
      </c>
      <c r="C102" s="27" t="s">
        <v>173</v>
      </c>
      <c r="D102" s="27" t="s">
        <v>286</v>
      </c>
      <c r="E102" s="27" t="s">
        <v>180</v>
      </c>
      <c r="F102" s="24">
        <v>3200000</v>
      </c>
      <c r="G102" s="24">
        <v>3200000</v>
      </c>
      <c r="H102" s="22">
        <f t="shared" si="1"/>
        <v>0</v>
      </c>
    </row>
    <row r="103" spans="1:9" ht="25.5">
      <c r="A103" s="47" t="s">
        <v>185</v>
      </c>
      <c r="B103" s="43" t="s">
        <v>35</v>
      </c>
      <c r="C103" s="44" t="s">
        <v>184</v>
      </c>
      <c r="D103" s="45" t="s">
        <v>186</v>
      </c>
      <c r="E103" s="45"/>
      <c r="F103" s="46">
        <f>F104+F106+F108</f>
        <v>345194</v>
      </c>
      <c r="G103" s="46">
        <f>G104+G106+G108</f>
        <v>345194</v>
      </c>
      <c r="H103" s="22">
        <f t="shared" si="1"/>
        <v>0</v>
      </c>
    </row>
    <row r="104" spans="1:9" ht="25.5">
      <c r="A104" s="29" t="s">
        <v>240</v>
      </c>
      <c r="B104" s="26" t="s">
        <v>35</v>
      </c>
      <c r="C104" s="27" t="s">
        <v>184</v>
      </c>
      <c r="D104" s="27" t="s">
        <v>188</v>
      </c>
      <c r="E104" s="27"/>
      <c r="F104" s="24">
        <f>F105</f>
        <v>0</v>
      </c>
      <c r="G104" s="24">
        <f>G105</f>
        <v>0</v>
      </c>
      <c r="H104" s="22">
        <f t="shared" si="1"/>
        <v>0</v>
      </c>
    </row>
    <row r="105" spans="1:9">
      <c r="A105" s="29" t="s">
        <v>189</v>
      </c>
      <c r="B105" s="26" t="s">
        <v>35</v>
      </c>
      <c r="C105" s="27" t="s">
        <v>184</v>
      </c>
      <c r="D105" s="27" t="s">
        <v>190</v>
      </c>
      <c r="E105" s="27" t="s">
        <v>193</v>
      </c>
      <c r="F105" s="28">
        <v>0</v>
      </c>
      <c r="G105" s="28">
        <v>0</v>
      </c>
      <c r="H105" s="22">
        <f t="shared" si="1"/>
        <v>0</v>
      </c>
    </row>
    <row r="106" spans="1:9" ht="38.25">
      <c r="A106" s="29" t="s">
        <v>241</v>
      </c>
      <c r="B106" s="26" t="s">
        <v>35</v>
      </c>
      <c r="C106" s="27" t="s">
        <v>184</v>
      </c>
      <c r="D106" s="27" t="s">
        <v>194</v>
      </c>
      <c r="E106" s="27"/>
      <c r="F106" s="24">
        <f>F107</f>
        <v>245194</v>
      </c>
      <c r="G106" s="24">
        <f>G107</f>
        <v>245194</v>
      </c>
      <c r="H106" s="22">
        <f t="shared" si="1"/>
        <v>0</v>
      </c>
    </row>
    <row r="107" spans="1:9">
      <c r="A107" s="29" t="s">
        <v>192</v>
      </c>
      <c r="B107" s="26" t="s">
        <v>35</v>
      </c>
      <c r="C107" s="27" t="s">
        <v>184</v>
      </c>
      <c r="D107" s="27" t="s">
        <v>194</v>
      </c>
      <c r="E107" s="27" t="s">
        <v>196</v>
      </c>
      <c r="F107" s="28">
        <v>245194</v>
      </c>
      <c r="G107" s="28">
        <v>245194</v>
      </c>
      <c r="H107" s="22">
        <f t="shared" si="1"/>
        <v>0</v>
      </c>
    </row>
    <row r="108" spans="1:9" ht="25.5">
      <c r="A108" s="29" t="s">
        <v>242</v>
      </c>
      <c r="B108" s="26" t="s">
        <v>35</v>
      </c>
      <c r="C108" s="27" t="s">
        <v>184</v>
      </c>
      <c r="D108" s="26" t="s">
        <v>284</v>
      </c>
      <c r="E108" s="27"/>
      <c r="F108" s="24">
        <f>F109</f>
        <v>100000</v>
      </c>
      <c r="G108" s="24">
        <f>G109</f>
        <v>100000</v>
      </c>
      <c r="H108" s="22">
        <f t="shared" si="1"/>
        <v>0</v>
      </c>
    </row>
    <row r="109" spans="1:9" ht="25.5">
      <c r="A109" s="29" t="s">
        <v>197</v>
      </c>
      <c r="B109" s="26" t="s">
        <v>35</v>
      </c>
      <c r="C109" s="27" t="s">
        <v>184</v>
      </c>
      <c r="D109" s="26" t="s">
        <v>284</v>
      </c>
      <c r="E109" s="27"/>
      <c r="F109" s="28">
        <f>F110</f>
        <v>100000</v>
      </c>
      <c r="G109" s="28">
        <f>G110</f>
        <v>100000</v>
      </c>
      <c r="H109" s="22">
        <f t="shared" si="1"/>
        <v>0</v>
      </c>
    </row>
    <row r="110" spans="1:9">
      <c r="A110" s="29" t="s">
        <v>178</v>
      </c>
      <c r="B110" s="26" t="s">
        <v>35</v>
      </c>
      <c r="C110" s="27" t="s">
        <v>184</v>
      </c>
      <c r="D110" s="26" t="s">
        <v>284</v>
      </c>
      <c r="E110" s="27" t="s">
        <v>180</v>
      </c>
      <c r="F110" s="28">
        <v>100000</v>
      </c>
      <c r="G110" s="28">
        <v>100000</v>
      </c>
      <c r="H110" s="22">
        <f t="shared" si="1"/>
        <v>0</v>
      </c>
    </row>
    <row r="111" spans="1:9" ht="25.5">
      <c r="A111" s="47" t="s">
        <v>201</v>
      </c>
      <c r="B111" s="39" t="s">
        <v>35</v>
      </c>
      <c r="C111" s="45" t="s">
        <v>200</v>
      </c>
      <c r="D111" s="45" t="s">
        <v>202</v>
      </c>
      <c r="E111" s="45"/>
      <c r="F111" s="46">
        <f>F112</f>
        <v>5000</v>
      </c>
      <c r="G111" s="46">
        <f>G112</f>
        <v>5000</v>
      </c>
      <c r="H111" s="22">
        <f t="shared" si="1"/>
        <v>0</v>
      </c>
    </row>
    <row r="112" spans="1:9" ht="25.5">
      <c r="A112" s="29" t="s">
        <v>303</v>
      </c>
      <c r="B112" s="26" t="s">
        <v>35</v>
      </c>
      <c r="C112" s="27" t="s">
        <v>200</v>
      </c>
      <c r="D112" s="27" t="s">
        <v>203</v>
      </c>
      <c r="E112" s="27"/>
      <c r="F112" s="28">
        <f>F113</f>
        <v>5000</v>
      </c>
      <c r="G112" s="28">
        <f>G113</f>
        <v>5000</v>
      </c>
      <c r="H112" s="22">
        <f t="shared" si="1"/>
        <v>0</v>
      </c>
    </row>
    <row r="113" spans="1:8">
      <c r="A113" s="29" t="s">
        <v>178</v>
      </c>
      <c r="B113" s="26" t="s">
        <v>35</v>
      </c>
      <c r="C113" s="27" t="s">
        <v>200</v>
      </c>
      <c r="D113" s="27" t="s">
        <v>205</v>
      </c>
      <c r="E113" s="27" t="s">
        <v>180</v>
      </c>
      <c r="F113" s="28">
        <v>5000</v>
      </c>
      <c r="G113" s="28">
        <v>5000</v>
      </c>
      <c r="H113" s="22">
        <f t="shared" si="1"/>
        <v>0</v>
      </c>
    </row>
    <row r="114" spans="1:8">
      <c r="A114" s="108" t="s">
        <v>211</v>
      </c>
      <c r="B114" s="108"/>
      <c r="C114" s="108"/>
      <c r="D114" s="108"/>
      <c r="E114" s="108"/>
      <c r="F114" s="46">
        <f>F111+F103+F100+F66+F32+F9</f>
        <v>19370974.759999998</v>
      </c>
      <c r="G114" s="46">
        <f>G111+G103+G100+G66+G32+G9</f>
        <v>19370974.759999998</v>
      </c>
      <c r="H114" s="41">
        <f t="shared" si="1"/>
        <v>0</v>
      </c>
    </row>
  </sheetData>
  <mergeCells count="13">
    <mergeCell ref="A114:E114"/>
    <mergeCell ref="A5:A6"/>
    <mergeCell ref="B5:B6"/>
    <mergeCell ref="C5:C6"/>
    <mergeCell ref="D5:D6"/>
    <mergeCell ref="E5:E6"/>
    <mergeCell ref="E1:H1"/>
    <mergeCell ref="E2:H2"/>
    <mergeCell ref="G5:G6"/>
    <mergeCell ref="H5:H6"/>
    <mergeCell ref="A3:F3"/>
    <mergeCell ref="F5:F6"/>
    <mergeCell ref="D4:H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C2" sqref="C2:E2"/>
    </sheetView>
  </sheetViews>
  <sheetFormatPr defaultRowHeight="15"/>
  <cols>
    <col min="1" max="1" width="4.7109375" customWidth="1"/>
    <col min="2" max="2" width="34.7109375" customWidth="1"/>
    <col min="3" max="3" width="15.7109375" customWidth="1"/>
    <col min="4" max="4" width="15.42578125" bestFit="1" customWidth="1"/>
    <col min="5" max="5" width="15" customWidth="1"/>
    <col min="8" max="8" width="14.5703125" bestFit="1" customWidth="1"/>
  </cols>
  <sheetData>
    <row r="1" spans="1:8" ht="89.25" customHeight="1">
      <c r="A1" s="7"/>
      <c r="B1" s="8"/>
      <c r="C1" s="124" t="s">
        <v>349</v>
      </c>
      <c r="D1" s="124"/>
      <c r="E1" s="124"/>
    </row>
    <row r="2" spans="1:8" ht="16.5" customHeight="1">
      <c r="A2" s="7"/>
      <c r="B2" s="8"/>
      <c r="C2" s="125" t="s">
        <v>352</v>
      </c>
      <c r="D2" s="125"/>
      <c r="E2" s="125"/>
    </row>
    <row r="3" spans="1:8" ht="18.75" customHeight="1">
      <c r="A3" s="7"/>
      <c r="B3" s="8"/>
      <c r="C3" s="104"/>
      <c r="D3" s="104"/>
      <c r="E3" s="104"/>
    </row>
    <row r="4" spans="1:8" ht="72" hidden="1" customHeight="1">
      <c r="A4" s="7"/>
      <c r="B4" s="8"/>
      <c r="C4" s="8"/>
      <c r="D4" s="8"/>
      <c r="E4" s="8"/>
      <c r="F4" t="s">
        <v>344</v>
      </c>
    </row>
    <row r="5" spans="1:8" ht="63" customHeight="1">
      <c r="A5" s="123" t="s">
        <v>312</v>
      </c>
      <c r="B5" s="123"/>
      <c r="C5" s="123"/>
      <c r="D5" s="123"/>
      <c r="E5" s="123"/>
    </row>
    <row r="6" spans="1:8" ht="15.75">
      <c r="A6" s="7"/>
      <c r="B6" s="7"/>
      <c r="C6" s="126" t="s">
        <v>12</v>
      </c>
      <c r="D6" s="126"/>
      <c r="E6" s="126"/>
    </row>
    <row r="7" spans="1:8" ht="25.5">
      <c r="A7" s="48" t="s">
        <v>18</v>
      </c>
      <c r="B7" s="48" t="s">
        <v>19</v>
      </c>
      <c r="C7" s="49" t="s">
        <v>313</v>
      </c>
      <c r="D7" s="49" t="s">
        <v>244</v>
      </c>
      <c r="E7" s="49" t="s">
        <v>314</v>
      </c>
    </row>
    <row r="8" spans="1:8">
      <c r="A8" s="50">
        <v>1</v>
      </c>
      <c r="B8" s="50">
        <v>2</v>
      </c>
      <c r="C8" s="51">
        <v>3</v>
      </c>
      <c r="D8" s="51">
        <v>4</v>
      </c>
      <c r="E8" s="51">
        <v>5</v>
      </c>
    </row>
    <row r="9" spans="1:8">
      <c r="A9" s="50"/>
      <c r="B9" s="52" t="s">
        <v>20</v>
      </c>
      <c r="C9" s="53">
        <f>C11+C15</f>
        <v>14824293.76</v>
      </c>
      <c r="D9" s="53">
        <f>D11+D15</f>
        <v>10013605</v>
      </c>
      <c r="E9" s="53">
        <f>E11+E15</f>
        <v>9657919</v>
      </c>
    </row>
    <row r="10" spans="1:8" ht="51">
      <c r="A10" s="54"/>
      <c r="B10" s="36" t="s">
        <v>10</v>
      </c>
      <c r="C10" s="53">
        <f>C11</f>
        <v>8199645</v>
      </c>
      <c r="D10" s="53">
        <f>D11</f>
        <v>8213605</v>
      </c>
      <c r="E10" s="53">
        <f>E11</f>
        <v>8219919</v>
      </c>
    </row>
    <row r="11" spans="1:8" ht="25.5">
      <c r="A11" s="54">
        <v>1</v>
      </c>
      <c r="B11" s="36" t="s">
        <v>23</v>
      </c>
      <c r="C11" s="53">
        <f>C13+C14</f>
        <v>8199645</v>
      </c>
      <c r="D11" s="53">
        <f>D13+D14</f>
        <v>8213605</v>
      </c>
      <c r="E11" s="53">
        <f>E13+E14</f>
        <v>8219919</v>
      </c>
    </row>
    <row r="12" spans="1:8">
      <c r="A12" s="55"/>
      <c r="B12" s="56" t="s">
        <v>24</v>
      </c>
      <c r="C12" s="57"/>
      <c r="D12" s="57"/>
      <c r="E12" s="57"/>
    </row>
    <row r="13" spans="1:8" ht="51">
      <c r="A13" s="58" t="s">
        <v>21</v>
      </c>
      <c r="B13" s="56" t="s">
        <v>27</v>
      </c>
      <c r="C13" s="59">
        <v>8034326</v>
      </c>
      <c r="D13" s="59">
        <f>C13</f>
        <v>8034326</v>
      </c>
      <c r="E13" s="59">
        <f>C13</f>
        <v>8034326</v>
      </c>
      <c r="H13" s="16"/>
    </row>
    <row r="14" spans="1:8" ht="51">
      <c r="A14" s="58" t="s">
        <v>22</v>
      </c>
      <c r="B14" s="60" t="s">
        <v>231</v>
      </c>
      <c r="C14" s="61">
        <v>165319</v>
      </c>
      <c r="D14" s="61">
        <v>179279</v>
      </c>
      <c r="E14" s="61">
        <v>185593</v>
      </c>
    </row>
    <row r="15" spans="1:8">
      <c r="A15" s="62" t="s">
        <v>28</v>
      </c>
      <c r="B15" s="63" t="s">
        <v>26</v>
      </c>
      <c r="C15" s="53">
        <f>C16+C17+C18+C19+C20+C21+C22</f>
        <v>6624648.7599999998</v>
      </c>
      <c r="D15" s="53">
        <f>D16+D17+D18+D20+D19+D21</f>
        <v>1800000</v>
      </c>
      <c r="E15" s="53">
        <f>E16+E17+E18+E19+E20+E21</f>
        <v>1438000</v>
      </c>
    </row>
    <row r="16" spans="1:8" ht="150">
      <c r="A16" s="58" t="s">
        <v>25</v>
      </c>
      <c r="B16" s="18" t="s">
        <v>316</v>
      </c>
      <c r="C16" s="59">
        <v>150000</v>
      </c>
      <c r="D16" s="59">
        <v>150000</v>
      </c>
      <c r="E16" s="59">
        <v>150000</v>
      </c>
    </row>
    <row r="17" spans="1:5" ht="135">
      <c r="A17" s="58" t="s">
        <v>263</v>
      </c>
      <c r="B17" s="64" t="s">
        <v>245</v>
      </c>
      <c r="C17" s="59">
        <v>3024000</v>
      </c>
      <c r="D17" s="59">
        <v>0</v>
      </c>
      <c r="E17" s="59">
        <v>0</v>
      </c>
    </row>
    <row r="18" spans="1:5" ht="180">
      <c r="A18" s="58" t="s">
        <v>264</v>
      </c>
      <c r="B18" s="64" t="s">
        <v>248</v>
      </c>
      <c r="C18" s="59">
        <v>150000</v>
      </c>
      <c r="D18" s="59">
        <v>0</v>
      </c>
      <c r="E18" s="59">
        <v>0</v>
      </c>
    </row>
    <row r="19" spans="1:5" ht="56.25" customHeight="1">
      <c r="A19" s="58" t="s">
        <v>265</v>
      </c>
      <c r="B19" s="65" t="s">
        <v>251</v>
      </c>
      <c r="C19" s="59">
        <v>0</v>
      </c>
      <c r="D19" s="59">
        <v>1650000</v>
      </c>
      <c r="E19" s="59">
        <v>1288000</v>
      </c>
    </row>
    <row r="20" spans="1:5" ht="90">
      <c r="A20" s="58" t="s">
        <v>266</v>
      </c>
      <c r="B20" s="64" t="s">
        <v>253</v>
      </c>
      <c r="C20" s="57">
        <v>415000</v>
      </c>
      <c r="D20" s="57">
        <v>0</v>
      </c>
      <c r="E20" s="57">
        <v>0</v>
      </c>
    </row>
    <row r="21" spans="1:5" ht="135">
      <c r="A21" s="58" t="s">
        <v>267</v>
      </c>
      <c r="B21" s="64" t="s">
        <v>250</v>
      </c>
      <c r="C21" s="57">
        <v>580000</v>
      </c>
      <c r="D21" s="57">
        <v>0</v>
      </c>
      <c r="E21" s="57">
        <v>0</v>
      </c>
    </row>
    <row r="22" spans="1:5" ht="45">
      <c r="A22" s="58" t="s">
        <v>337</v>
      </c>
      <c r="B22" s="64" t="s">
        <v>320</v>
      </c>
      <c r="C22" s="57">
        <v>2305648.7599999998</v>
      </c>
      <c r="D22" s="57">
        <v>0</v>
      </c>
      <c r="E22" s="57">
        <v>0</v>
      </c>
    </row>
  </sheetData>
  <mergeCells count="4">
    <mergeCell ref="A5:E5"/>
    <mergeCell ref="C1:E1"/>
    <mergeCell ref="C2:E2"/>
    <mergeCell ref="C6:E6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3 Доходы 2025</vt:lpstr>
      <vt:lpstr>5 Расх 25 без учета счетов</vt:lpstr>
      <vt:lpstr>7 Расх 25 по кодам</vt:lpstr>
      <vt:lpstr>9 Расх 25 по целевым ст </vt:lpstr>
      <vt:lpstr>11 трансф 25,26,27</vt:lpstr>
      <vt:lpstr>'11 трансф 25,26,27'!Заголовки_для_печати</vt:lpstr>
      <vt:lpstr>'5 Расх 25 без учета счетов'!Заголовки_для_печати</vt:lpstr>
      <vt:lpstr>'7 Расх 25 по кодам'!Заголовки_для_печати</vt:lpstr>
      <vt:lpstr>'9 Расх 25 по целевым ст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Admin</cp:lastModifiedBy>
  <cp:lastPrinted>2025-12-26T11:51:56Z</cp:lastPrinted>
  <dcterms:created xsi:type="dcterms:W3CDTF">2017-10-23T09:06:05Z</dcterms:created>
  <dcterms:modified xsi:type="dcterms:W3CDTF">2025-12-30T05:59:46Z</dcterms:modified>
</cp:coreProperties>
</file>